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19" sheetId="1" r:id="rId1"/>
  </sheets>
  <definedNames>
    <definedName name="_xlnm._FilterDatabase" localSheetId="0" hidden="1">'Cuadro 19'!$A$2:$F$188</definedName>
    <definedName name="_xlnm.Print_Area" localSheetId="0">'Cuadro 19'!$A$1:$F$191</definedName>
    <definedName name="_xlnm.Print_Titles" localSheetId="0">'Cuadro 19'!$1:$3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6" i="1" l="1"/>
  <c r="D166" i="1"/>
  <c r="C166" i="1"/>
  <c r="E163" i="1"/>
  <c r="F163" i="1"/>
  <c r="B163" i="1"/>
  <c r="C163" i="1"/>
  <c r="D163" i="1"/>
  <c r="B143" i="1"/>
  <c r="C143" i="1"/>
  <c r="E166" i="1" l="1"/>
  <c r="F166" i="1"/>
  <c r="D143" i="1"/>
  <c r="E143" i="1"/>
  <c r="F143" i="1"/>
  <c r="C122" i="1"/>
  <c r="D122" i="1"/>
  <c r="E122" i="1"/>
  <c r="F122" i="1"/>
  <c r="B122" i="1"/>
  <c r="D104" i="1" l="1"/>
  <c r="E104" i="1"/>
  <c r="C104" i="1"/>
  <c r="B104" i="1"/>
  <c r="B95" i="1"/>
  <c r="D95" i="1"/>
  <c r="C95" i="1"/>
  <c r="F89" i="1"/>
  <c r="D89" i="1"/>
  <c r="E89" i="1"/>
  <c r="B89" i="1"/>
  <c r="C89" i="1"/>
  <c r="E84" i="1"/>
  <c r="C84" i="1"/>
  <c r="D84" i="1"/>
  <c r="B84" i="1"/>
  <c r="C48" i="1"/>
  <c r="D40" i="1"/>
  <c r="E40" i="1"/>
  <c r="C40" i="1"/>
  <c r="B40" i="1"/>
  <c r="C13" i="1"/>
  <c r="B13" i="1"/>
  <c r="E5" i="1"/>
  <c r="C5" i="1"/>
  <c r="D5" i="1"/>
  <c r="B5" i="1"/>
  <c r="F104" i="1" l="1"/>
  <c r="E95" i="1"/>
  <c r="F95" i="1"/>
  <c r="F84" i="1"/>
  <c r="D48" i="1"/>
  <c r="E48" i="1"/>
  <c r="F48" i="1"/>
  <c r="B48" i="1"/>
  <c r="B4" i="1" s="1"/>
  <c r="F40" i="1"/>
  <c r="C4" i="1"/>
  <c r="D13" i="1"/>
  <c r="D4" i="1" s="1"/>
  <c r="E13" i="1"/>
  <c r="F13" i="1"/>
  <c r="F5" i="1"/>
  <c r="E4" i="1" l="1"/>
  <c r="F4" i="1"/>
</calcChain>
</file>

<file path=xl/sharedStrings.xml><?xml version="1.0" encoding="utf-8"?>
<sst xmlns="http://schemas.openxmlformats.org/spreadsheetml/2006/main" count="196" uniqueCount="186">
  <si>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</si>
  <si>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</si>
  <si>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</si>
  <si>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</si>
  <si>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</si>
  <si>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</si>
  <si>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Changuinola</t>
  </si>
  <si>
    <t>Finca 30</t>
  </si>
  <si>
    <t>Finca 4</t>
  </si>
  <si>
    <t>Valle del Risco</t>
  </si>
  <si>
    <t>Coclé</t>
  </si>
  <si>
    <t>Aguadulce</t>
  </si>
  <si>
    <t>Pueblos Unidos</t>
  </si>
  <si>
    <t>Antón</t>
  </si>
  <si>
    <t>Cabuya</t>
  </si>
  <si>
    <t>El Chirú</t>
  </si>
  <si>
    <t>El Valle</t>
  </si>
  <si>
    <t>Juan Díaz</t>
  </si>
  <si>
    <t>Río Hato</t>
  </si>
  <si>
    <t>San Juan de Dios</t>
  </si>
  <si>
    <t>Caballero</t>
  </si>
  <si>
    <t>La Pintada</t>
  </si>
  <si>
    <t>El Harino</t>
  </si>
  <si>
    <t>Las Lomas</t>
  </si>
  <si>
    <t>Natá</t>
  </si>
  <si>
    <t>Las Huacas</t>
  </si>
  <si>
    <t>Olá</t>
  </si>
  <si>
    <t>Penonomé</t>
  </si>
  <si>
    <t>Chiguirí Arriba</t>
  </si>
  <si>
    <t>El Coco</t>
  </si>
  <si>
    <t>Pajonal</t>
  </si>
  <si>
    <t>Río Indio</t>
  </si>
  <si>
    <t>Toabré</t>
  </si>
  <si>
    <t>Boca de Tucué</t>
  </si>
  <si>
    <t>General Victoriano Lorenzo</t>
  </si>
  <si>
    <t>Las Minas</t>
  </si>
  <si>
    <t>Colón</t>
  </si>
  <si>
    <t>Cristóbal</t>
  </si>
  <si>
    <t>Nueva Providencia</t>
  </si>
  <si>
    <t>Donoso</t>
  </si>
  <si>
    <t>Portobelo</t>
  </si>
  <si>
    <t>Cacique</t>
  </si>
  <si>
    <t>Chiriquí</t>
  </si>
  <si>
    <t>Alanje</t>
  </si>
  <si>
    <t>Guarumal</t>
  </si>
  <si>
    <t>Boquerón</t>
  </si>
  <si>
    <t>Cordillera</t>
  </si>
  <si>
    <t>Boquete</t>
  </si>
  <si>
    <t>Bajo Boquete</t>
  </si>
  <si>
    <t>Caldera</t>
  </si>
  <si>
    <t>Palmira</t>
  </si>
  <si>
    <t>Alto Boquete</t>
  </si>
  <si>
    <t>Jaramillo</t>
  </si>
  <si>
    <t>Los Naranjos</t>
  </si>
  <si>
    <t>Bugaba</t>
  </si>
  <si>
    <t>La Estrella</t>
  </si>
  <si>
    <t>David</t>
  </si>
  <si>
    <t>Guacá</t>
  </si>
  <si>
    <t>San Pablo Viejo</t>
  </si>
  <si>
    <t>Dolega</t>
  </si>
  <si>
    <t>Los Anastacios</t>
  </si>
  <si>
    <t>Potrerillos</t>
  </si>
  <si>
    <t>Gualaca</t>
  </si>
  <si>
    <t>Hornito</t>
  </si>
  <si>
    <t>Remedios</t>
  </si>
  <si>
    <t>Renacimiento</t>
  </si>
  <si>
    <t>Tolé</t>
  </si>
  <si>
    <t>Veladero</t>
  </si>
  <si>
    <t>Tierras Altas</t>
  </si>
  <si>
    <t>Volcán</t>
  </si>
  <si>
    <t>Cerro Punta</t>
  </si>
  <si>
    <t>Nueva California</t>
  </si>
  <si>
    <t>Paso Ancho</t>
  </si>
  <si>
    <t>Darién</t>
  </si>
  <si>
    <t>Chepigana</t>
  </si>
  <si>
    <t>Jaqué</t>
  </si>
  <si>
    <t>Santa Fe</t>
  </si>
  <si>
    <t>Herrera</t>
  </si>
  <si>
    <t>Los Pozos</t>
  </si>
  <si>
    <t>La Pitaloza</t>
  </si>
  <si>
    <t>Los Cerros de Paja</t>
  </si>
  <si>
    <t>Parita</t>
  </si>
  <si>
    <t>Potuga</t>
  </si>
  <si>
    <t>Los Santos</t>
  </si>
  <si>
    <t>Las Tablas</t>
  </si>
  <si>
    <t>El Cocal</t>
  </si>
  <si>
    <t>Las Tablas Abajo</t>
  </si>
  <si>
    <t>Macaracas</t>
  </si>
  <si>
    <t>Bahía Honda</t>
  </si>
  <si>
    <t>Las Palmas</t>
  </si>
  <si>
    <t>Tonosí</t>
  </si>
  <si>
    <t>Guánico</t>
  </si>
  <si>
    <t>Panamá</t>
  </si>
  <si>
    <t>Chepo</t>
  </si>
  <si>
    <t>Chimán</t>
  </si>
  <si>
    <t>Brujas</t>
  </si>
  <si>
    <t>Unión Santeña</t>
  </si>
  <si>
    <t>Río Abajo</t>
  </si>
  <si>
    <t>Pacora</t>
  </si>
  <si>
    <t>San Martín</t>
  </si>
  <si>
    <t>Las Mañanitas</t>
  </si>
  <si>
    <t>24 de Diciembre</t>
  </si>
  <si>
    <t>Ernesto Córdoba Campos</t>
  </si>
  <si>
    <t>Caimitillo</t>
  </si>
  <si>
    <t>Las Garzas</t>
  </si>
  <si>
    <t>Don Bosco</t>
  </si>
  <si>
    <t>San Miguelito</t>
  </si>
  <si>
    <t>Rufina Alfaro</t>
  </si>
  <si>
    <t>Veraguas</t>
  </si>
  <si>
    <t>Calobre</t>
  </si>
  <si>
    <t>El Potrero</t>
  </si>
  <si>
    <t>San José</t>
  </si>
  <si>
    <t>Cañazas</t>
  </si>
  <si>
    <t>El Picador</t>
  </si>
  <si>
    <t>Lolá</t>
  </si>
  <si>
    <t>El Alto</t>
  </si>
  <si>
    <t>El Cuay</t>
  </si>
  <si>
    <t>Rubén Cantú</t>
  </si>
  <si>
    <t>Santiago</t>
  </si>
  <si>
    <t>Los Algarrobos</t>
  </si>
  <si>
    <t>Soná</t>
  </si>
  <si>
    <t>Quebrada de Oro</t>
  </si>
  <si>
    <t>Comarca Kuna Yala</t>
  </si>
  <si>
    <t>Comarca Ngäbe Buglé</t>
  </si>
  <si>
    <t>Besiko</t>
  </si>
  <si>
    <t>Boca de Balsa</t>
  </si>
  <si>
    <t>Camarón Arriba</t>
  </si>
  <si>
    <t>Mironó</t>
  </si>
  <si>
    <t>Hato Jobo</t>
  </si>
  <si>
    <t>Quebrada de Loro</t>
  </si>
  <si>
    <t>Müna</t>
  </si>
  <si>
    <t>Cerro Puerco</t>
  </si>
  <si>
    <t>Maraca</t>
  </si>
  <si>
    <t>Diko</t>
  </si>
  <si>
    <t>Nole Duima</t>
  </si>
  <si>
    <t>Hato Chamí</t>
  </si>
  <si>
    <t>Lajero</t>
  </si>
  <si>
    <t>Ñürüm</t>
  </si>
  <si>
    <t>Agua Salud</t>
  </si>
  <si>
    <t>El Paredón</t>
  </si>
  <si>
    <t>El Peñón</t>
  </si>
  <si>
    <t>Arraiján</t>
  </si>
  <si>
    <t>Juan Demóstenes Arosemena</t>
  </si>
  <si>
    <t>Capira</t>
  </si>
  <si>
    <t>Cirí Grande</t>
  </si>
  <si>
    <t>Chame</t>
  </si>
  <si>
    <t>Buenos Aires</t>
  </si>
  <si>
    <t>Las Lajas</t>
  </si>
  <si>
    <t>Sorá</t>
  </si>
  <si>
    <t>La Chorrera</t>
  </si>
  <si>
    <t>Barrio Balboa</t>
  </si>
  <si>
    <t>El Arado</t>
  </si>
  <si>
    <t>Feuillet</t>
  </si>
  <si>
    <t>Guadalupe</t>
  </si>
  <si>
    <t>Hurtado</t>
  </si>
  <si>
    <t>Mendoza</t>
  </si>
  <si>
    <t>San Carlos</t>
  </si>
  <si>
    <t>La Ermita</t>
  </si>
  <si>
    <t>La Laguna</t>
  </si>
  <si>
    <t>Los Llanitos</t>
  </si>
  <si>
    <t xml:space="preserve"> -   Cantidad nula o cero.</t>
  </si>
  <si>
    <t>0.0</t>
  </si>
  <si>
    <t>0.00</t>
  </si>
  <si>
    <t>El Empalme</t>
  </si>
  <si>
    <t xml:space="preserve">  Almirante</t>
  </si>
  <si>
    <t>Gatú o Gatucito</t>
  </si>
  <si>
    <t>TOTAL</t>
  </si>
  <si>
    <t>Superficie (en hectáreas)</t>
  </si>
  <si>
    <t>Almirante (cabecera)</t>
  </si>
  <si>
    <t>Olá (cabecera)</t>
  </si>
  <si>
    <t>David (cabecera)</t>
  </si>
  <si>
    <t>Dolega (cabecera)</t>
  </si>
  <si>
    <t>Remedios (cabecera)</t>
  </si>
  <si>
    <t>Río Sereno (cabecera)</t>
  </si>
  <si>
    <t>Cañazas (cabecera)</t>
  </si>
  <si>
    <t>Santa Fe (cabecera)</t>
  </si>
  <si>
    <t>Narganá (cabecera)</t>
  </si>
  <si>
    <t>Chichica (cabecera)</t>
  </si>
  <si>
    <t>Chepo (cabecera)</t>
  </si>
  <si>
    <t>Panamá Oeste</t>
  </si>
  <si>
    <t xml:space="preserve">           Cuando la cantidad es menor a la mitad de unidad o fracción decimal adoptada, para la expresión del dato.</t>
  </si>
  <si>
    <t xml:space="preserve">Loma Yuca </t>
  </si>
  <si>
    <t>Cuadro 19. ZANAHORIA, EXPLOTACIONES, SUPERFICIE SEMBRADA, PERDIDA, MECANIZADA, COSECHA EN LA REPÚBLICA, SEGÚN PROVINCIA, COMARCA INDÍGENA, DISTRITO Y CORREGIMIENTO: AÑO AGRÍCOLA 2023/24</t>
  </si>
  <si>
    <t xml:space="preserve">Santa Catalina o Calovébora </t>
  </si>
  <si>
    <t>NOTA: Las provincias, comarcas indígenas, distritos y corregimientos que no registraron aportación, no fueron incluidos en el cuadro.</t>
  </si>
  <si>
    <t>Cosecha
 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</si>
</sst>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3" applyFont="1" applyBorder="1"/>
    <xf numFmtId="0" fontId="3" fillId="3" borderId="0" xfId="0" applyFont="1" applyFill="1"/>
    <xf numFmtId="164" fontId="3" fillId="0" borderId="0" xfId="1" applyNumberFormat="1" applyFont="1" applyBorder="1"/>
    <xf numFmtId="165" fontId="3" fillId="0" borderId="0" xfId="1" applyNumberFormat="1" applyFont="1" applyBorder="1"/>
    <xf numFmtId="0" fontId="3" fillId="0" borderId="0" xfId="3" applyFont="1" applyBorder="1" applyAlignment="1"/>
    <xf numFmtId="0" fontId="6" fillId="2" borderId="1" xfId="12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4" fillId="3" borderId="0" xfId="7" applyFont="1" applyFill="1" applyBorder="1" applyAlignment="1">
      <alignment horizontal="left" vertical="center" wrapText="1"/>
    </xf>
    <xf numFmtId="0" fontId="4" fillId="3" borderId="0" xfId="7" applyFont="1" applyFill="1" applyBorder="1" applyAlignment="1">
      <alignment horizontal="left" vertical="center" wrapText="1" indent="2"/>
    </xf>
    <xf numFmtId="0" fontId="4" fillId="3" borderId="0" xfId="7" applyFont="1" applyFill="1" applyBorder="1" applyAlignment="1">
      <alignment horizontal="left" vertical="center" wrapText="1" indent="3"/>
    </xf>
    <xf numFmtId="0" fontId="4" fillId="3" borderId="0" xfId="7" applyFont="1" applyFill="1" applyBorder="1" applyAlignment="1">
      <alignment horizontal="left" vertical="center"/>
    </xf>
    <xf numFmtId="0" fontId="4" fillId="3" borderId="0" xfId="7" applyFont="1" applyFill="1" applyBorder="1" applyAlignment="1">
      <alignment horizontal="left" vertical="center" indent="3"/>
    </xf>
    <xf numFmtId="0" fontId="4" fillId="3" borderId="0" xfId="7" applyFont="1" applyFill="1" applyBorder="1" applyAlignment="1">
      <alignment horizontal="left" vertical="center" indent="2"/>
    </xf>
    <xf numFmtId="0" fontId="4" fillId="3" borderId="7" xfId="7" applyFont="1" applyFill="1" applyBorder="1" applyAlignment="1">
      <alignment horizontal="left" vertical="center" wrapText="1" indent="3"/>
    </xf>
    <xf numFmtId="164" fontId="2" fillId="0" borderId="2" xfId="1" applyNumberFormat="1" applyFont="1" applyFill="1" applyBorder="1" applyAlignment="1">
      <alignment horizontal="right" vertical="center" wrapText="1"/>
    </xf>
    <xf numFmtId="43" fontId="2" fillId="0" borderId="2" xfId="1" applyNumberFormat="1" applyFont="1" applyFill="1" applyBorder="1" applyAlignment="1">
      <alignment horizontal="right" vertical="center" wrapText="1"/>
    </xf>
    <xf numFmtId="165" fontId="2" fillId="0" borderId="8" xfId="1" applyNumberFormat="1" applyFont="1" applyFill="1" applyBorder="1" applyAlignment="1">
      <alignment horizontal="right" vertical="center" wrapText="1"/>
    </xf>
    <xf numFmtId="164" fontId="4" fillId="0" borderId="3" xfId="1" applyNumberFormat="1" applyFont="1" applyFill="1" applyBorder="1" applyAlignment="1">
      <alignment horizontal="right" vertical="center" wrapText="1"/>
    </xf>
    <xf numFmtId="43" fontId="4" fillId="0" borderId="3" xfId="1" applyNumberFormat="1" applyFont="1" applyFill="1" applyBorder="1" applyAlignment="1">
      <alignment horizontal="right" vertical="center" wrapText="1"/>
    </xf>
    <xf numFmtId="165" fontId="4" fillId="0" borderId="4" xfId="1" applyNumberFormat="1" applyFont="1" applyFill="1" applyBorder="1" applyAlignment="1">
      <alignment horizontal="right" vertical="center" wrapText="1"/>
    </xf>
    <xf numFmtId="164" fontId="4" fillId="0" borderId="5" xfId="1" applyNumberFormat="1" applyFont="1" applyFill="1" applyBorder="1" applyAlignment="1">
      <alignment horizontal="right" vertical="center" wrapText="1"/>
    </xf>
    <xf numFmtId="43" fontId="4" fillId="0" borderId="5" xfId="1" applyNumberFormat="1" applyFont="1" applyFill="1" applyBorder="1" applyAlignment="1">
      <alignment horizontal="right" vertical="center" wrapText="1"/>
    </xf>
    <xf numFmtId="165" fontId="4" fillId="0" borderId="6" xfId="1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/>
    </xf>
    <xf numFmtId="0" fontId="5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0" borderId="9" xfId="3" applyFont="1" applyBorder="1" applyAlignment="1">
      <alignment horizontal="left" wrapText="1"/>
    </xf>
    <xf numFmtId="0" fontId="2" fillId="0" borderId="0" xfId="2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0" fontId="6" fillId="2" borderId="1" xfId="11" applyFont="1" applyFill="1" applyBorder="1" applyAlignment="1">
      <alignment horizontal="center" vertical="center" wrapText="1"/>
    </xf>
  </cellXfs>
  <cellStyles count="19">
    <cellStyle name="Millares" xfId="1" builtinId="3"/>
    <cellStyle name="Normal" xfId="0" builtinId="0"/>
    <cellStyle name="Normal 2" xfId="3"/>
    <cellStyle name="style1749130342627" xfId="4"/>
    <cellStyle name="style1749130343659" xfId="12"/>
    <cellStyle name="style1749130343768" xfId="11"/>
    <cellStyle name="style1749130345081" xfId="18"/>
    <cellStyle name="style1749132103332" xfId="2"/>
    <cellStyle name="style1749132106285" xfId="5"/>
    <cellStyle name="style1749132106364" xfId="7"/>
    <cellStyle name="style1749132106504" xfId="6"/>
    <cellStyle name="style1749132106582" xfId="8"/>
    <cellStyle name="style1749132106864" xfId="9"/>
    <cellStyle name="style1749132106957" xfId="10"/>
    <cellStyle name="style1749132107317" xfId="13"/>
    <cellStyle name="style1749132107410" xfId="14"/>
    <cellStyle name="style1749132107520" xfId="15"/>
    <cellStyle name="style1749132107582" xfId="16"/>
    <cellStyle name="style1749132107676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188</xdr:row>
      <xdr:rowOff>66675</xdr:rowOff>
    </xdr:from>
    <xdr:to>
      <xdr:col>0</xdr:col>
      <xdr:colOff>388619</xdr:colOff>
      <xdr:row>190</xdr:row>
      <xdr:rowOff>152400</xdr:rowOff>
    </xdr:to>
    <xdr:sp macro="" textlink="">
      <xdr:nvSpPr>
        <xdr:cNvPr id="2" name="Cerrar llave 1"/>
        <xdr:cNvSpPr/>
      </xdr:nvSpPr>
      <xdr:spPr>
        <a:xfrm>
          <a:off x="304800" y="36461700"/>
          <a:ext cx="83819" cy="466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showGridLines="0" tabSelected="1" zoomScale="85" zoomScaleNormal="85" zoomScaleSheetLayoutView="100" workbookViewId="0">
      <selection activeCell="A2" sqref="A2:A3"/>
    </sheetView>
  </sheetViews>
  <sheetFormatPr baseColWidth="10" defaultColWidth="9.140625" defaultRowHeight="15" customHeight="1" x14ac:dyDescent="0.2"/>
  <cols>
    <col min="1" max="1" width="37.28515625" style="1" customWidth="1"/>
    <col min="2" max="2" width="15" style="3" customWidth="1"/>
    <col min="3" max="5" width="15" style="4" customWidth="1"/>
    <col min="6" max="6" width="15" style="3" customWidth="1"/>
    <col min="7" max="16384" width="9.140625" style="1"/>
  </cols>
  <sheetData>
    <row r="1" spans="1:6" ht="60" customHeight="1" x14ac:dyDescent="0.2">
      <c r="A1" s="28" t="s">
        <v>182</v>
      </c>
      <c r="B1" s="28"/>
      <c r="C1" s="28"/>
      <c r="D1" s="28"/>
      <c r="E1" s="28"/>
      <c r="F1" s="28"/>
    </row>
    <row r="2" spans="1:6" s="2" customFormat="1" ht="30" customHeight="1" x14ac:dyDescent="0.2">
      <c r="A2" s="29" t="s">
        <v>0</v>
      </c>
      <c r="B2" s="30" t="s">
        <v>1</v>
      </c>
      <c r="C2" s="31" t="s">
        <v>167</v>
      </c>
      <c r="D2" s="31"/>
      <c r="E2" s="31"/>
      <c r="F2" s="32" t="s">
        <v>185</v>
      </c>
    </row>
    <row r="3" spans="1:6" s="2" customFormat="1" ht="30" customHeight="1" x14ac:dyDescent="0.2">
      <c r="A3" s="29"/>
      <c r="B3" s="30"/>
      <c r="C3" s="6" t="s">
        <v>2</v>
      </c>
      <c r="D3" s="6" t="s">
        <v>3</v>
      </c>
      <c r="E3" s="6" t="s">
        <v>4</v>
      </c>
      <c r="F3" s="32"/>
    </row>
    <row r="4" spans="1:6" ht="21" customHeight="1" x14ac:dyDescent="0.2">
      <c r="A4" s="7" t="s">
        <v>166</v>
      </c>
      <c r="B4" s="15">
        <f>SUM(B5+B13+B40+B48+B84+B89+B95+B104+B122+B143+B163+B166)</f>
        <v>411</v>
      </c>
      <c r="C4" s="16">
        <f>SUM(C5+C13+C40+C48+C84+C89+C95+C104+C122+C143+C163+C166)</f>
        <v>409.75842859300013</v>
      </c>
      <c r="D4" s="16">
        <f>SUM(D5+D13+D40+D48+D84+D89+D95+D104+D122+D143+D163+D166)</f>
        <v>74.29405775838201</v>
      </c>
      <c r="E4" s="16">
        <f>SUM(E5+E13+E40+E48+E84+E89+E95+E104+E122+E143+E163+E166)</f>
        <v>171.17000391599998</v>
      </c>
      <c r="F4" s="17">
        <f>SUM(F5+F13+F40+F48+F84+F89+F95+F104+F122+F143+F163+F166)</f>
        <v>135554.38600000006</v>
      </c>
    </row>
    <row r="5" spans="1:6" ht="21" customHeight="1" x14ac:dyDescent="0.2">
      <c r="A5" s="8" t="s">
        <v>5</v>
      </c>
      <c r="B5" s="15">
        <f>SUM(B6+B10)</f>
        <v>6</v>
      </c>
      <c r="C5" s="16">
        <f t="shared" ref="C5:F5" si="0">SUM(C6+C10)</f>
        <v>1.501318E-3</v>
      </c>
      <c r="D5" s="16">
        <f t="shared" si="0"/>
        <v>6.6057949999999996E-4</v>
      </c>
      <c r="E5" s="16">
        <f t="shared" si="0"/>
        <v>0</v>
      </c>
      <c r="F5" s="17">
        <f t="shared" si="0"/>
        <v>0.37</v>
      </c>
    </row>
    <row r="6" spans="1:6" ht="15" customHeight="1" x14ac:dyDescent="0.2">
      <c r="A6" s="9" t="s">
        <v>6</v>
      </c>
      <c r="B6" s="15">
        <v>4</v>
      </c>
      <c r="C6" s="16">
        <v>1.6971500000000002E-4</v>
      </c>
      <c r="D6" s="16">
        <v>7.8329999999999994E-6</v>
      </c>
      <c r="E6" s="16">
        <v>0</v>
      </c>
      <c r="F6" s="17">
        <v>0.12</v>
      </c>
    </row>
    <row r="7" spans="1:6" ht="15" customHeight="1" x14ac:dyDescent="0.2">
      <c r="A7" s="10" t="s">
        <v>163</v>
      </c>
      <c r="B7" s="18">
        <v>2</v>
      </c>
      <c r="C7" s="19">
        <v>8.0940999999999996E-5</v>
      </c>
      <c r="D7" s="19">
        <v>7.8329999999999994E-6</v>
      </c>
      <c r="E7" s="19">
        <v>0</v>
      </c>
      <c r="F7" s="20">
        <v>0.09</v>
      </c>
    </row>
    <row r="8" spans="1:6" ht="15" customHeight="1" x14ac:dyDescent="0.2">
      <c r="A8" s="10" t="s">
        <v>7</v>
      </c>
      <c r="B8" s="18">
        <v>1</v>
      </c>
      <c r="C8" s="19">
        <v>7.8330000000000004E-5</v>
      </c>
      <c r="D8" s="19">
        <v>0</v>
      </c>
      <c r="E8" s="19">
        <v>0</v>
      </c>
      <c r="F8" s="20">
        <v>0.02</v>
      </c>
    </row>
    <row r="9" spans="1:6" ht="15" customHeight="1" x14ac:dyDescent="0.2">
      <c r="A9" s="10" t="s">
        <v>8</v>
      </c>
      <c r="B9" s="18">
        <v>1</v>
      </c>
      <c r="C9" s="19">
        <v>1.0444E-5</v>
      </c>
      <c r="D9" s="19">
        <v>0</v>
      </c>
      <c r="E9" s="19">
        <v>0</v>
      </c>
      <c r="F9" s="20">
        <v>0.01</v>
      </c>
    </row>
    <row r="10" spans="1:6" ht="15" customHeight="1" x14ac:dyDescent="0.2">
      <c r="A10" s="9" t="s">
        <v>164</v>
      </c>
      <c r="B10" s="15">
        <v>2</v>
      </c>
      <c r="C10" s="16">
        <v>1.331603E-3</v>
      </c>
      <c r="D10" s="16">
        <v>6.5274650000000001E-4</v>
      </c>
      <c r="E10" s="16">
        <v>0</v>
      </c>
      <c r="F10" s="17">
        <v>0.25</v>
      </c>
    </row>
    <row r="11" spans="1:6" s="5" customFormat="1" ht="15" customHeight="1" x14ac:dyDescent="0.2">
      <c r="A11" s="11" t="s">
        <v>168</v>
      </c>
      <c r="B11" s="18">
        <v>1</v>
      </c>
      <c r="C11" s="19">
        <v>2.6109999999999999E-5</v>
      </c>
      <c r="D11" s="19">
        <v>0</v>
      </c>
      <c r="E11" s="19">
        <v>0</v>
      </c>
      <c r="F11" s="20">
        <v>0</v>
      </c>
    </row>
    <row r="12" spans="1:6" ht="15" customHeight="1" x14ac:dyDescent="0.2">
      <c r="A12" s="10" t="s">
        <v>9</v>
      </c>
      <c r="B12" s="18">
        <v>1</v>
      </c>
      <c r="C12" s="19">
        <v>1.305493E-3</v>
      </c>
      <c r="D12" s="19">
        <v>6.5274650000000001E-4</v>
      </c>
      <c r="E12" s="19">
        <v>0</v>
      </c>
      <c r="F12" s="20">
        <v>0.25</v>
      </c>
    </row>
    <row r="13" spans="1:6" ht="21" customHeight="1" x14ac:dyDescent="0.2">
      <c r="A13" s="8" t="s">
        <v>10</v>
      </c>
      <c r="B13" s="15">
        <f>SUM(B14+B16+B24+B27+B29+B31)</f>
        <v>32</v>
      </c>
      <c r="C13" s="16">
        <f t="shared" ref="C13:F13" si="1">SUM(C14+C16+C24+C27+C29+C31)</f>
        <v>1.4308129999999999E-2</v>
      </c>
      <c r="D13" s="16">
        <f t="shared" si="1"/>
        <v>2.0104612261904762E-4</v>
      </c>
      <c r="E13" s="16">
        <f t="shared" si="1"/>
        <v>0</v>
      </c>
      <c r="F13" s="17">
        <f t="shared" si="1"/>
        <v>4.3930000000000007</v>
      </c>
    </row>
    <row r="14" spans="1:6" ht="15" customHeight="1" x14ac:dyDescent="0.2">
      <c r="A14" s="9" t="s">
        <v>11</v>
      </c>
      <c r="B14" s="15">
        <v>1</v>
      </c>
      <c r="C14" s="16">
        <v>3.1331999999999997E-5</v>
      </c>
      <c r="D14" s="16">
        <v>0</v>
      </c>
      <c r="E14" s="16">
        <v>0</v>
      </c>
      <c r="F14" s="17">
        <v>0.04</v>
      </c>
    </row>
    <row r="15" spans="1:6" ht="15" customHeight="1" x14ac:dyDescent="0.2">
      <c r="A15" s="10" t="s">
        <v>12</v>
      </c>
      <c r="B15" s="18">
        <v>1</v>
      </c>
      <c r="C15" s="19">
        <v>3.1331999999999997E-5</v>
      </c>
      <c r="D15" s="19">
        <v>0</v>
      </c>
      <c r="E15" s="19">
        <v>0</v>
      </c>
      <c r="F15" s="20">
        <v>0.04</v>
      </c>
    </row>
    <row r="16" spans="1:6" ht="15" customHeight="1" x14ac:dyDescent="0.2">
      <c r="A16" s="9" t="s">
        <v>13</v>
      </c>
      <c r="B16" s="15">
        <v>13</v>
      </c>
      <c r="C16" s="16">
        <v>2.9321390000000007E-3</v>
      </c>
      <c r="D16" s="16">
        <v>1.4882640833333333E-4</v>
      </c>
      <c r="E16" s="16">
        <v>0</v>
      </c>
      <c r="F16" s="17">
        <v>1.7340000000000002</v>
      </c>
    </row>
    <row r="17" spans="1:6" ht="15" customHeight="1" x14ac:dyDescent="0.2">
      <c r="A17" s="10" t="s">
        <v>14</v>
      </c>
      <c r="B17" s="18">
        <v>2</v>
      </c>
      <c r="C17" s="19">
        <v>2.7415399999999998E-4</v>
      </c>
      <c r="D17" s="19">
        <v>2.6109875E-5</v>
      </c>
      <c r="E17" s="19">
        <v>0</v>
      </c>
      <c r="F17" s="20">
        <v>0.23299999999999998</v>
      </c>
    </row>
    <row r="18" spans="1:6" ht="15" customHeight="1" x14ac:dyDescent="0.2">
      <c r="A18" s="10" t="s">
        <v>15</v>
      </c>
      <c r="B18" s="18">
        <v>1</v>
      </c>
      <c r="C18" s="19">
        <v>1.3055E-5</v>
      </c>
      <c r="D18" s="19">
        <v>0</v>
      </c>
      <c r="E18" s="19">
        <v>0</v>
      </c>
      <c r="F18" s="20">
        <v>1.6E-2</v>
      </c>
    </row>
    <row r="19" spans="1:6" ht="15" customHeight="1" x14ac:dyDescent="0.2">
      <c r="A19" s="10" t="s">
        <v>16</v>
      </c>
      <c r="B19" s="18">
        <v>6</v>
      </c>
      <c r="C19" s="19">
        <v>1.2793839999999997E-3</v>
      </c>
      <c r="D19" s="19">
        <v>1.0443953333333334E-4</v>
      </c>
      <c r="E19" s="19">
        <v>0</v>
      </c>
      <c r="F19" s="20">
        <v>0.66500000000000004</v>
      </c>
    </row>
    <row r="20" spans="1:6" ht="15" customHeight="1" x14ac:dyDescent="0.2">
      <c r="A20" s="10" t="s">
        <v>17</v>
      </c>
      <c r="B20" s="18">
        <v>1</v>
      </c>
      <c r="C20" s="19">
        <v>1.5665999999999999E-5</v>
      </c>
      <c r="D20" s="19">
        <v>0</v>
      </c>
      <c r="E20" s="19">
        <v>0</v>
      </c>
      <c r="F20" s="20">
        <v>0</v>
      </c>
    </row>
    <row r="21" spans="1:6" ht="15" customHeight="1" x14ac:dyDescent="0.2">
      <c r="A21" s="10" t="s">
        <v>18</v>
      </c>
      <c r="B21" s="18">
        <v>1</v>
      </c>
      <c r="C21" s="19">
        <v>3.9165000000000002E-5</v>
      </c>
      <c r="D21" s="19">
        <v>1.3055E-5</v>
      </c>
      <c r="E21" s="19">
        <v>0</v>
      </c>
      <c r="F21" s="20">
        <v>0.02</v>
      </c>
    </row>
    <row r="22" spans="1:6" ht="15" customHeight="1" x14ac:dyDescent="0.2">
      <c r="A22" s="10" t="s">
        <v>19</v>
      </c>
      <c r="B22" s="18">
        <v>1</v>
      </c>
      <c r="C22" s="19">
        <v>5.2220000000000001E-6</v>
      </c>
      <c r="D22" s="19">
        <v>5.2220000000000001E-6</v>
      </c>
      <c r="E22" s="19">
        <v>0</v>
      </c>
      <c r="F22" s="20">
        <v>0</v>
      </c>
    </row>
    <row r="23" spans="1:6" ht="15" customHeight="1" x14ac:dyDescent="0.2">
      <c r="A23" s="10" t="s">
        <v>20</v>
      </c>
      <c r="B23" s="18">
        <v>1</v>
      </c>
      <c r="C23" s="19">
        <v>1.305493E-3</v>
      </c>
      <c r="D23" s="19">
        <v>0</v>
      </c>
      <c r="E23" s="19">
        <v>0</v>
      </c>
      <c r="F23" s="20">
        <v>0.8</v>
      </c>
    </row>
    <row r="24" spans="1:6" ht="15" customHeight="1" x14ac:dyDescent="0.2">
      <c r="A24" s="9" t="s">
        <v>21</v>
      </c>
      <c r="B24" s="15">
        <v>4</v>
      </c>
      <c r="C24" s="16">
        <v>3.2115099999999999E-4</v>
      </c>
      <c r="D24" s="16">
        <v>5.2219714285714285E-5</v>
      </c>
      <c r="E24" s="16">
        <v>0</v>
      </c>
      <c r="F24" s="17">
        <v>0.33</v>
      </c>
    </row>
    <row r="25" spans="1:6" ht="15" customHeight="1" x14ac:dyDescent="0.2">
      <c r="A25" s="10" t="s">
        <v>22</v>
      </c>
      <c r="B25" s="18">
        <v>3</v>
      </c>
      <c r="C25" s="19">
        <v>2.1671199999999998E-4</v>
      </c>
      <c r="D25" s="19">
        <v>5.2219714285714285E-5</v>
      </c>
      <c r="E25" s="19">
        <v>0</v>
      </c>
      <c r="F25" s="20">
        <v>0.2</v>
      </c>
    </row>
    <row r="26" spans="1:6" ht="15" customHeight="1" x14ac:dyDescent="0.2">
      <c r="A26" s="10" t="s">
        <v>23</v>
      </c>
      <c r="B26" s="18">
        <v>1</v>
      </c>
      <c r="C26" s="19">
        <v>1.0443899999999999E-4</v>
      </c>
      <c r="D26" s="19">
        <v>0</v>
      </c>
      <c r="E26" s="19">
        <v>0</v>
      </c>
      <c r="F26" s="20">
        <v>0.13</v>
      </c>
    </row>
    <row r="27" spans="1:6" ht="15" customHeight="1" x14ac:dyDescent="0.2">
      <c r="A27" s="9" t="s">
        <v>24</v>
      </c>
      <c r="B27" s="15">
        <v>1</v>
      </c>
      <c r="C27" s="16">
        <v>5.2219999999999998E-5</v>
      </c>
      <c r="D27" s="16">
        <v>0</v>
      </c>
      <c r="E27" s="16">
        <v>0</v>
      </c>
      <c r="F27" s="17">
        <v>0.06</v>
      </c>
    </row>
    <row r="28" spans="1:6" ht="15" customHeight="1" x14ac:dyDescent="0.2">
      <c r="A28" s="10" t="s">
        <v>25</v>
      </c>
      <c r="B28" s="18">
        <v>1</v>
      </c>
      <c r="C28" s="19">
        <v>5.2219999999999998E-5</v>
      </c>
      <c r="D28" s="19">
        <v>0</v>
      </c>
      <c r="E28" s="19">
        <v>0</v>
      </c>
      <c r="F28" s="20">
        <v>0.06</v>
      </c>
    </row>
    <row r="29" spans="1:6" ht="15" customHeight="1" x14ac:dyDescent="0.2">
      <c r="A29" s="9" t="s">
        <v>26</v>
      </c>
      <c r="B29" s="15">
        <v>1</v>
      </c>
      <c r="C29" s="16">
        <v>1.0443899999999999E-4</v>
      </c>
      <c r="D29" s="16">
        <v>0</v>
      </c>
      <c r="E29" s="16">
        <v>0</v>
      </c>
      <c r="F29" s="17">
        <v>0.12</v>
      </c>
    </row>
    <row r="30" spans="1:6" ht="15" customHeight="1" x14ac:dyDescent="0.2">
      <c r="A30" s="10" t="s">
        <v>169</v>
      </c>
      <c r="B30" s="18">
        <v>1</v>
      </c>
      <c r="C30" s="19">
        <v>1.0443899999999999E-4</v>
      </c>
      <c r="D30" s="19">
        <v>0</v>
      </c>
      <c r="E30" s="19">
        <v>0</v>
      </c>
      <c r="F30" s="20">
        <v>0.12</v>
      </c>
    </row>
    <row r="31" spans="1:6" ht="15" customHeight="1" x14ac:dyDescent="0.2">
      <c r="A31" s="9" t="s">
        <v>27</v>
      </c>
      <c r="B31" s="15">
        <v>12</v>
      </c>
      <c r="C31" s="16">
        <v>1.0866848999999998E-2</v>
      </c>
      <c r="D31" s="16">
        <v>0</v>
      </c>
      <c r="E31" s="16">
        <v>0</v>
      </c>
      <c r="F31" s="17">
        <v>2.109</v>
      </c>
    </row>
    <row r="32" spans="1:6" ht="15" customHeight="1" x14ac:dyDescent="0.2">
      <c r="A32" s="10" t="s">
        <v>28</v>
      </c>
      <c r="B32" s="18">
        <v>1</v>
      </c>
      <c r="C32" s="19">
        <v>1.0443899999999999E-4</v>
      </c>
      <c r="D32" s="19">
        <v>0</v>
      </c>
      <c r="E32" s="19">
        <v>0</v>
      </c>
      <c r="F32" s="20">
        <v>0.13</v>
      </c>
    </row>
    <row r="33" spans="1:6" ht="15" customHeight="1" x14ac:dyDescent="0.2">
      <c r="A33" s="10" t="s">
        <v>29</v>
      </c>
      <c r="B33" s="18">
        <v>1</v>
      </c>
      <c r="C33" s="19">
        <v>5.4830999999999997E-5</v>
      </c>
      <c r="D33" s="19">
        <v>0</v>
      </c>
      <c r="E33" s="19">
        <v>0</v>
      </c>
      <c r="F33" s="20">
        <v>0.05</v>
      </c>
    </row>
    <row r="34" spans="1:6" ht="15" customHeight="1" x14ac:dyDescent="0.2">
      <c r="A34" s="10" t="s">
        <v>30</v>
      </c>
      <c r="B34" s="18">
        <v>1</v>
      </c>
      <c r="C34" s="19">
        <v>1.8799100000000001E-4</v>
      </c>
      <c r="D34" s="19">
        <v>0</v>
      </c>
      <c r="E34" s="19">
        <v>0</v>
      </c>
      <c r="F34" s="20">
        <v>0</v>
      </c>
    </row>
    <row r="35" spans="1:6" ht="15" customHeight="1" x14ac:dyDescent="0.2">
      <c r="A35" s="10" t="s">
        <v>31</v>
      </c>
      <c r="B35" s="18">
        <v>1</v>
      </c>
      <c r="C35" s="19">
        <v>2.6109999999999999E-5</v>
      </c>
      <c r="D35" s="19">
        <v>0</v>
      </c>
      <c r="E35" s="19">
        <v>0</v>
      </c>
      <c r="F35" s="20">
        <v>0.03</v>
      </c>
    </row>
    <row r="36" spans="1:6" ht="15" customHeight="1" x14ac:dyDescent="0.2">
      <c r="A36" s="10" t="s">
        <v>32</v>
      </c>
      <c r="B36" s="18">
        <v>3</v>
      </c>
      <c r="C36" s="19">
        <v>3.2637399999999999E-4</v>
      </c>
      <c r="D36" s="19">
        <v>0</v>
      </c>
      <c r="E36" s="19">
        <v>0</v>
      </c>
      <c r="F36" s="20">
        <v>0.18600000000000003</v>
      </c>
    </row>
    <row r="37" spans="1:6" ht="15" customHeight="1" x14ac:dyDescent="0.2">
      <c r="A37" s="10" t="s">
        <v>33</v>
      </c>
      <c r="B37" s="18">
        <v>1</v>
      </c>
      <c r="C37" s="19">
        <v>7.8330000000000004E-5</v>
      </c>
      <c r="D37" s="19">
        <v>0</v>
      </c>
      <c r="E37" s="19">
        <v>0</v>
      </c>
      <c r="F37" s="20">
        <v>0.1</v>
      </c>
    </row>
    <row r="38" spans="1:6" ht="15" customHeight="1" x14ac:dyDescent="0.2">
      <c r="A38" s="12" t="s">
        <v>34</v>
      </c>
      <c r="B38" s="18">
        <v>1</v>
      </c>
      <c r="C38" s="19">
        <v>1.0444E-5</v>
      </c>
      <c r="D38" s="19">
        <v>0</v>
      </c>
      <c r="E38" s="19">
        <v>0</v>
      </c>
      <c r="F38" s="20">
        <v>1.3000000000000001E-2</v>
      </c>
    </row>
    <row r="39" spans="1:6" ht="15" customHeight="1" x14ac:dyDescent="0.2">
      <c r="A39" s="10" t="s">
        <v>35</v>
      </c>
      <c r="B39" s="18">
        <v>3</v>
      </c>
      <c r="C39" s="19">
        <v>1.0078329999999998E-2</v>
      </c>
      <c r="D39" s="19">
        <v>0</v>
      </c>
      <c r="E39" s="19">
        <v>0</v>
      </c>
      <c r="F39" s="20">
        <v>1.6</v>
      </c>
    </row>
    <row r="40" spans="1:6" ht="21" customHeight="1" x14ac:dyDescent="0.2">
      <c r="A40" s="8" t="s">
        <v>36</v>
      </c>
      <c r="B40" s="15">
        <f>SUM(B41+B44+B46)</f>
        <v>5</v>
      </c>
      <c r="C40" s="16">
        <f t="shared" ref="C40:F40" si="2">SUM(C41+C44+C46)</f>
        <v>4.5953399999999999E-4</v>
      </c>
      <c r="D40" s="16">
        <f t="shared" si="2"/>
        <v>0</v>
      </c>
      <c r="E40" s="16">
        <f t="shared" si="2"/>
        <v>0</v>
      </c>
      <c r="F40" s="17">
        <f t="shared" si="2"/>
        <v>0.20999999999999996</v>
      </c>
    </row>
    <row r="41" spans="1:6" ht="15" customHeight="1" x14ac:dyDescent="0.2">
      <c r="A41" s="9" t="s">
        <v>36</v>
      </c>
      <c r="B41" s="15">
        <v>3</v>
      </c>
      <c r="C41" s="16">
        <v>2.76765E-4</v>
      </c>
      <c r="D41" s="16">
        <v>0</v>
      </c>
      <c r="E41" s="16">
        <v>0</v>
      </c>
      <c r="F41" s="17">
        <v>0.15999999999999998</v>
      </c>
    </row>
    <row r="42" spans="1:6" ht="15" customHeight="1" x14ac:dyDescent="0.2">
      <c r="A42" s="10" t="s">
        <v>37</v>
      </c>
      <c r="B42" s="18">
        <v>2</v>
      </c>
      <c r="C42" s="19">
        <v>1.5665999999999999E-5</v>
      </c>
      <c r="D42" s="19">
        <v>0</v>
      </c>
      <c r="E42" s="19">
        <v>0</v>
      </c>
      <c r="F42" s="20">
        <v>0.01</v>
      </c>
    </row>
    <row r="43" spans="1:6" ht="15" customHeight="1" x14ac:dyDescent="0.2">
      <c r="A43" s="10" t="s">
        <v>38</v>
      </c>
      <c r="B43" s="18">
        <v>1</v>
      </c>
      <c r="C43" s="19">
        <v>2.6109899999999999E-4</v>
      </c>
      <c r="D43" s="19">
        <v>0</v>
      </c>
      <c r="E43" s="19">
        <v>0</v>
      </c>
      <c r="F43" s="20">
        <v>0.15</v>
      </c>
    </row>
    <row r="44" spans="1:6" ht="15" customHeight="1" x14ac:dyDescent="0.2">
      <c r="A44" s="9" t="s">
        <v>39</v>
      </c>
      <c r="B44" s="15">
        <v>1</v>
      </c>
      <c r="C44" s="16">
        <v>1.3054900000000001E-4</v>
      </c>
      <c r="D44" s="16">
        <v>0</v>
      </c>
      <c r="E44" s="16">
        <v>0</v>
      </c>
      <c r="F44" s="17">
        <v>0.05</v>
      </c>
    </row>
    <row r="45" spans="1:6" ht="15" customHeight="1" x14ac:dyDescent="0.2">
      <c r="A45" s="10" t="s">
        <v>31</v>
      </c>
      <c r="B45" s="18">
        <v>1</v>
      </c>
      <c r="C45" s="19">
        <v>1.3054900000000001E-4</v>
      </c>
      <c r="D45" s="19">
        <v>0</v>
      </c>
      <c r="E45" s="19">
        <v>0</v>
      </c>
      <c r="F45" s="20">
        <v>0.05</v>
      </c>
    </row>
    <row r="46" spans="1:6" ht="15" customHeight="1" x14ac:dyDescent="0.2">
      <c r="A46" s="9" t="s">
        <v>40</v>
      </c>
      <c r="B46" s="15">
        <v>1</v>
      </c>
      <c r="C46" s="16">
        <v>5.2219999999999998E-5</v>
      </c>
      <c r="D46" s="16">
        <v>0</v>
      </c>
      <c r="E46" s="16">
        <v>0</v>
      </c>
      <c r="F46" s="17">
        <v>0</v>
      </c>
    </row>
    <row r="47" spans="1:6" ht="15" customHeight="1" x14ac:dyDescent="0.2">
      <c r="A47" s="10" t="s">
        <v>41</v>
      </c>
      <c r="B47" s="18">
        <v>1</v>
      </c>
      <c r="C47" s="19">
        <v>5.2219999999999998E-5</v>
      </c>
      <c r="D47" s="19">
        <v>0</v>
      </c>
      <c r="E47" s="19">
        <v>0</v>
      </c>
      <c r="F47" s="20">
        <v>0</v>
      </c>
    </row>
    <row r="48" spans="1:6" ht="21" customHeight="1" x14ac:dyDescent="0.2">
      <c r="A48" s="8" t="s">
        <v>42</v>
      </c>
      <c r="B48" s="15">
        <f>SUM(+B49+B51+B53+B60+B62+B67+B71+B73+B75+B77+B79)</f>
        <v>271</v>
      </c>
      <c r="C48" s="16">
        <f>SUM(+C49+C51+C53+C60+C62+C67+C71+C73+C75+C77+C79)</f>
        <v>409.70275997300013</v>
      </c>
      <c r="D48" s="16">
        <f>SUM(+D49+D51+D53+D60+D62+D67+D71+D73+D75+D77+D79)</f>
        <v>74.291921970159393</v>
      </c>
      <c r="E48" s="16">
        <f>SUM(+E49+E51+E53+E60+E62+E67+E71+E73+E75+E77+E79)</f>
        <v>171.17000391599998</v>
      </c>
      <c r="F48" s="17">
        <f>SUM(+F49+F51+F53+F60+F62+F67+F71+F73+F75+F77+F79)</f>
        <v>135535.11000000004</v>
      </c>
    </row>
    <row r="49" spans="1:6" ht="15" customHeight="1" x14ac:dyDescent="0.2">
      <c r="A49" s="9" t="s">
        <v>43</v>
      </c>
      <c r="B49" s="15">
        <v>1</v>
      </c>
      <c r="C49" s="16">
        <v>1.3054900000000001E-4</v>
      </c>
      <c r="D49" s="16">
        <v>0</v>
      </c>
      <c r="E49" s="16">
        <v>0</v>
      </c>
      <c r="F49" s="17">
        <v>0.05</v>
      </c>
    </row>
    <row r="50" spans="1:6" ht="15" customHeight="1" x14ac:dyDescent="0.2">
      <c r="A50" s="10" t="s">
        <v>44</v>
      </c>
      <c r="B50" s="18">
        <v>1</v>
      </c>
      <c r="C50" s="19">
        <v>1.3054900000000001E-4</v>
      </c>
      <c r="D50" s="19">
        <v>0</v>
      </c>
      <c r="E50" s="19">
        <v>0</v>
      </c>
      <c r="F50" s="20">
        <v>0.05</v>
      </c>
    </row>
    <row r="51" spans="1:6" ht="15" customHeight="1" x14ac:dyDescent="0.2">
      <c r="A51" s="9" t="s">
        <v>45</v>
      </c>
      <c r="B51" s="15">
        <v>1</v>
      </c>
      <c r="C51" s="16">
        <v>3</v>
      </c>
      <c r="D51" s="16">
        <v>0.25</v>
      </c>
      <c r="E51" s="16">
        <v>3</v>
      </c>
      <c r="F51" s="17">
        <v>1200</v>
      </c>
    </row>
    <row r="52" spans="1:6" ht="15" customHeight="1" x14ac:dyDescent="0.2">
      <c r="A52" s="10" t="s">
        <v>46</v>
      </c>
      <c r="B52" s="18">
        <v>1</v>
      </c>
      <c r="C52" s="19">
        <v>3</v>
      </c>
      <c r="D52" s="19">
        <v>0.25</v>
      </c>
      <c r="E52" s="19">
        <v>3</v>
      </c>
      <c r="F52" s="20">
        <v>1200</v>
      </c>
    </row>
    <row r="53" spans="1:6" ht="15" customHeight="1" x14ac:dyDescent="0.2">
      <c r="A53" s="9" t="s">
        <v>47</v>
      </c>
      <c r="B53" s="15">
        <v>40</v>
      </c>
      <c r="C53" s="16">
        <v>33.966869507000006</v>
      </c>
      <c r="D53" s="16">
        <v>2.2397836208999995</v>
      </c>
      <c r="E53" s="16">
        <v>19.380003916</v>
      </c>
      <c r="F53" s="17">
        <v>10668.109999999999</v>
      </c>
    </row>
    <row r="54" spans="1:6" ht="15" customHeight="1" x14ac:dyDescent="0.2">
      <c r="A54" s="10" t="s">
        <v>48</v>
      </c>
      <c r="B54" s="18">
        <v>11</v>
      </c>
      <c r="C54" s="19">
        <v>11.310404703</v>
      </c>
      <c r="D54" s="19">
        <v>0.50052200000000013</v>
      </c>
      <c r="E54" s="19">
        <v>3.0000013049999996</v>
      </c>
      <c r="F54" s="20">
        <v>3000.51</v>
      </c>
    </row>
    <row r="55" spans="1:6" ht="15" customHeight="1" x14ac:dyDescent="0.2">
      <c r="A55" s="10" t="s">
        <v>49</v>
      </c>
      <c r="B55" s="18">
        <v>1</v>
      </c>
      <c r="C55" s="19">
        <v>1.3054900000000001E-4</v>
      </c>
      <c r="D55" s="19">
        <v>0</v>
      </c>
      <c r="E55" s="19">
        <v>0</v>
      </c>
      <c r="F55" s="20">
        <v>0</v>
      </c>
    </row>
    <row r="56" spans="1:6" ht="15" customHeight="1" x14ac:dyDescent="0.2">
      <c r="A56" s="10" t="s">
        <v>50</v>
      </c>
      <c r="B56" s="18">
        <v>1</v>
      </c>
      <c r="C56" s="19">
        <v>0.01</v>
      </c>
      <c r="D56" s="19">
        <v>0</v>
      </c>
      <c r="E56" s="19">
        <v>0</v>
      </c>
      <c r="F56" s="20">
        <v>5</v>
      </c>
    </row>
    <row r="57" spans="1:6" ht="15" customHeight="1" x14ac:dyDescent="0.2">
      <c r="A57" s="10" t="s">
        <v>51</v>
      </c>
      <c r="B57" s="18">
        <v>1</v>
      </c>
      <c r="C57" s="19">
        <v>7.8330000000000004E-5</v>
      </c>
      <c r="D57" s="19">
        <v>0</v>
      </c>
      <c r="E57" s="19">
        <v>0</v>
      </c>
      <c r="F57" s="20">
        <v>0.06</v>
      </c>
    </row>
    <row r="58" spans="1:6" ht="15" customHeight="1" x14ac:dyDescent="0.2">
      <c r="A58" s="10" t="s">
        <v>52</v>
      </c>
      <c r="B58" s="18">
        <v>5</v>
      </c>
      <c r="C58" s="19">
        <v>4.0002219339999998</v>
      </c>
      <c r="D58" s="19">
        <v>0</v>
      </c>
      <c r="E58" s="19">
        <v>4</v>
      </c>
      <c r="F58" s="20">
        <v>650.26</v>
      </c>
    </row>
    <row r="59" spans="1:6" ht="15" customHeight="1" x14ac:dyDescent="0.2">
      <c r="A59" s="10" t="s">
        <v>53</v>
      </c>
      <c r="B59" s="18">
        <v>21</v>
      </c>
      <c r="C59" s="19">
        <v>18.646033990999996</v>
      </c>
      <c r="D59" s="19">
        <v>1.7392616209000005</v>
      </c>
      <c r="E59" s="19">
        <v>12.380002611</v>
      </c>
      <c r="F59" s="20">
        <v>7012.2799999999979</v>
      </c>
    </row>
    <row r="60" spans="1:6" ht="15" customHeight="1" x14ac:dyDescent="0.2">
      <c r="A60" s="9" t="s">
        <v>54</v>
      </c>
      <c r="B60" s="15">
        <v>1</v>
      </c>
      <c r="C60" s="16">
        <v>2.6109999999999999E-5</v>
      </c>
      <c r="D60" s="16">
        <v>0</v>
      </c>
      <c r="E60" s="16">
        <v>0</v>
      </c>
      <c r="F60" s="17">
        <v>0.03</v>
      </c>
    </row>
    <row r="61" spans="1:6" ht="15" customHeight="1" x14ac:dyDescent="0.2">
      <c r="A61" s="10" t="s">
        <v>55</v>
      </c>
      <c r="B61" s="18">
        <v>1</v>
      </c>
      <c r="C61" s="19">
        <v>2.6109999999999999E-5</v>
      </c>
      <c r="D61" s="19">
        <v>0</v>
      </c>
      <c r="E61" s="19">
        <v>0</v>
      </c>
      <c r="F61" s="20">
        <v>0.03</v>
      </c>
    </row>
    <row r="62" spans="1:6" ht="15" customHeight="1" x14ac:dyDescent="0.2">
      <c r="A62" s="9" t="s">
        <v>56</v>
      </c>
      <c r="B62" s="15">
        <v>4</v>
      </c>
      <c r="C62" s="16">
        <v>1.9321399999999998E-4</v>
      </c>
      <c r="D62" s="16">
        <v>0</v>
      </c>
      <c r="E62" s="16">
        <v>0</v>
      </c>
      <c r="F62" s="17">
        <v>0.14000000000000001</v>
      </c>
    </row>
    <row r="63" spans="1:6" ht="15" customHeight="1" x14ac:dyDescent="0.2">
      <c r="A63" s="10" t="s">
        <v>170</v>
      </c>
      <c r="B63" s="18">
        <v>1</v>
      </c>
      <c r="C63" s="19">
        <v>5.2219999999999998E-5</v>
      </c>
      <c r="D63" s="19">
        <v>0</v>
      </c>
      <c r="E63" s="19">
        <v>0</v>
      </c>
      <c r="F63" s="20">
        <v>0.06</v>
      </c>
    </row>
    <row r="64" spans="1:6" ht="15" customHeight="1" x14ac:dyDescent="0.2">
      <c r="A64" s="10" t="s">
        <v>57</v>
      </c>
      <c r="B64" s="18">
        <v>1</v>
      </c>
      <c r="C64" s="19">
        <v>7.8330000000000004E-5</v>
      </c>
      <c r="D64" s="19">
        <v>0</v>
      </c>
      <c r="E64" s="19">
        <v>0</v>
      </c>
      <c r="F64" s="20">
        <v>0.03</v>
      </c>
    </row>
    <row r="65" spans="1:6" ht="15" customHeight="1" x14ac:dyDescent="0.2">
      <c r="A65" s="10" t="s">
        <v>23</v>
      </c>
      <c r="B65" s="18">
        <v>1</v>
      </c>
      <c r="C65" s="19">
        <v>5.2219999999999998E-5</v>
      </c>
      <c r="D65" s="19">
        <v>0</v>
      </c>
      <c r="E65" s="19">
        <v>0</v>
      </c>
      <c r="F65" s="20">
        <v>0.05</v>
      </c>
    </row>
    <row r="66" spans="1:6" ht="15" customHeight="1" x14ac:dyDescent="0.2">
      <c r="A66" s="10" t="s">
        <v>58</v>
      </c>
      <c r="B66" s="18">
        <v>1</v>
      </c>
      <c r="C66" s="19">
        <v>1.0444E-5</v>
      </c>
      <c r="D66" s="19">
        <v>0</v>
      </c>
      <c r="E66" s="19">
        <v>0</v>
      </c>
      <c r="F66" s="20">
        <v>0</v>
      </c>
    </row>
    <row r="67" spans="1:6" ht="15" customHeight="1" x14ac:dyDescent="0.2">
      <c r="A67" s="9" t="s">
        <v>59</v>
      </c>
      <c r="B67" s="15">
        <v>4</v>
      </c>
      <c r="C67" s="16">
        <v>2.4804500000000001E-4</v>
      </c>
      <c r="D67" s="16">
        <v>0</v>
      </c>
      <c r="E67" s="16">
        <v>0</v>
      </c>
      <c r="F67" s="17">
        <v>0.16</v>
      </c>
    </row>
    <row r="68" spans="1:6" ht="15" customHeight="1" x14ac:dyDescent="0.2">
      <c r="A68" s="10" t="s">
        <v>171</v>
      </c>
      <c r="B68" s="18">
        <v>1</v>
      </c>
      <c r="C68" s="19">
        <v>7.8330000000000004E-5</v>
      </c>
      <c r="D68" s="19">
        <v>0</v>
      </c>
      <c r="E68" s="19">
        <v>0</v>
      </c>
      <c r="F68" s="20">
        <v>0.05</v>
      </c>
    </row>
    <row r="69" spans="1:6" ht="15" customHeight="1" x14ac:dyDescent="0.2">
      <c r="A69" s="10" t="s">
        <v>60</v>
      </c>
      <c r="B69" s="18">
        <v>2</v>
      </c>
      <c r="C69" s="19">
        <v>9.1385000000000007E-5</v>
      </c>
      <c r="D69" s="19">
        <v>0</v>
      </c>
      <c r="E69" s="19">
        <v>0</v>
      </c>
      <c r="F69" s="20">
        <v>0.08</v>
      </c>
    </row>
    <row r="70" spans="1:6" ht="15" customHeight="1" x14ac:dyDescent="0.2">
      <c r="A70" s="10" t="s">
        <v>61</v>
      </c>
      <c r="B70" s="18">
        <v>1</v>
      </c>
      <c r="C70" s="19">
        <v>7.8330000000000004E-5</v>
      </c>
      <c r="D70" s="19">
        <v>0</v>
      </c>
      <c r="E70" s="19">
        <v>0</v>
      </c>
      <c r="F70" s="20">
        <v>0.03</v>
      </c>
    </row>
    <row r="71" spans="1:6" ht="15" customHeight="1" x14ac:dyDescent="0.2">
      <c r="A71" s="9" t="s">
        <v>62</v>
      </c>
      <c r="B71" s="15">
        <v>1</v>
      </c>
      <c r="C71" s="16">
        <v>0.01</v>
      </c>
      <c r="D71" s="16">
        <v>0</v>
      </c>
      <c r="E71" s="16">
        <v>0</v>
      </c>
      <c r="F71" s="17">
        <v>0.8</v>
      </c>
    </row>
    <row r="72" spans="1:6" ht="15" customHeight="1" x14ac:dyDescent="0.2">
      <c r="A72" s="10" t="s">
        <v>63</v>
      </c>
      <c r="B72" s="18">
        <v>1</v>
      </c>
      <c r="C72" s="19">
        <v>0.01</v>
      </c>
      <c r="D72" s="19">
        <v>0</v>
      </c>
      <c r="E72" s="19">
        <v>0</v>
      </c>
      <c r="F72" s="20">
        <v>0.8</v>
      </c>
    </row>
    <row r="73" spans="1:6" ht="15" customHeight="1" x14ac:dyDescent="0.2">
      <c r="A73" s="9" t="s">
        <v>64</v>
      </c>
      <c r="B73" s="15">
        <v>1</v>
      </c>
      <c r="C73" s="16">
        <v>2.6109999999999999E-5</v>
      </c>
      <c r="D73" s="16">
        <v>0</v>
      </c>
      <c r="E73" s="16">
        <v>0</v>
      </c>
      <c r="F73" s="17">
        <v>0.01</v>
      </c>
    </row>
    <row r="74" spans="1:6" ht="15" customHeight="1" x14ac:dyDescent="0.2">
      <c r="A74" s="10" t="s">
        <v>172</v>
      </c>
      <c r="B74" s="18">
        <v>1</v>
      </c>
      <c r="C74" s="19">
        <v>2.6109999999999999E-5</v>
      </c>
      <c r="D74" s="19">
        <v>0</v>
      </c>
      <c r="E74" s="19">
        <v>0</v>
      </c>
      <c r="F74" s="20">
        <v>0.01</v>
      </c>
    </row>
    <row r="75" spans="1:6" ht="15" customHeight="1" x14ac:dyDescent="0.2">
      <c r="A75" s="9" t="s">
        <v>65</v>
      </c>
      <c r="B75" s="15">
        <v>1</v>
      </c>
      <c r="C75" s="16">
        <v>0.03</v>
      </c>
      <c r="D75" s="16">
        <v>6.0000000000000001E-3</v>
      </c>
      <c r="E75" s="16">
        <v>0</v>
      </c>
      <c r="F75" s="17">
        <v>30</v>
      </c>
    </row>
    <row r="76" spans="1:6" ht="15" customHeight="1" x14ac:dyDescent="0.2">
      <c r="A76" s="10" t="s">
        <v>173</v>
      </c>
      <c r="B76" s="18">
        <v>1</v>
      </c>
      <c r="C76" s="19">
        <v>0.03</v>
      </c>
      <c r="D76" s="19">
        <v>6.0000000000000001E-3</v>
      </c>
      <c r="E76" s="19">
        <v>0</v>
      </c>
      <c r="F76" s="20">
        <v>30</v>
      </c>
    </row>
    <row r="77" spans="1:6" ht="15" customHeight="1" x14ac:dyDescent="0.2">
      <c r="A77" s="9" t="s">
        <v>66</v>
      </c>
      <c r="B77" s="15">
        <v>1</v>
      </c>
      <c r="C77" s="16">
        <v>8.3552000000000002E-5</v>
      </c>
      <c r="D77" s="16">
        <v>8.3552000000000002E-5</v>
      </c>
      <c r="E77" s="16">
        <v>0</v>
      </c>
      <c r="F77" s="17">
        <v>0</v>
      </c>
    </row>
    <row r="78" spans="1:6" ht="15" customHeight="1" x14ac:dyDescent="0.2">
      <c r="A78" s="10" t="s">
        <v>67</v>
      </c>
      <c r="B78" s="18">
        <v>1</v>
      </c>
      <c r="C78" s="19">
        <v>8.3552000000000002E-5</v>
      </c>
      <c r="D78" s="19">
        <v>8.3552000000000002E-5</v>
      </c>
      <c r="E78" s="19">
        <v>0</v>
      </c>
      <c r="F78" s="20">
        <v>0</v>
      </c>
    </row>
    <row r="79" spans="1:6" ht="15" customHeight="1" x14ac:dyDescent="0.2">
      <c r="A79" s="9" t="s">
        <v>68</v>
      </c>
      <c r="B79" s="15">
        <v>216</v>
      </c>
      <c r="C79" s="16">
        <v>372.69518288600011</v>
      </c>
      <c r="D79" s="16">
        <v>71.796054797259387</v>
      </c>
      <c r="E79" s="16">
        <v>148.79</v>
      </c>
      <c r="F79" s="17">
        <v>123635.81000000004</v>
      </c>
    </row>
    <row r="80" spans="1:6" ht="15" customHeight="1" x14ac:dyDescent="0.2">
      <c r="A80" s="10" t="s">
        <v>69</v>
      </c>
      <c r="B80" s="18">
        <v>9</v>
      </c>
      <c r="C80" s="19">
        <v>4.6922585030000006</v>
      </c>
      <c r="D80" s="19">
        <v>2.0887890000000006E-3</v>
      </c>
      <c r="E80" s="19">
        <v>2.0000000000000004</v>
      </c>
      <c r="F80" s="20">
        <v>926.1</v>
      </c>
    </row>
    <row r="81" spans="1:6" ht="15" customHeight="1" x14ac:dyDescent="0.2">
      <c r="A81" s="10" t="s">
        <v>70</v>
      </c>
      <c r="B81" s="18">
        <v>155</v>
      </c>
      <c r="C81" s="19">
        <v>285.0570496630001</v>
      </c>
      <c r="D81" s="19">
        <v>58.569983788499407</v>
      </c>
      <c r="E81" s="19">
        <v>99.700000000000031</v>
      </c>
      <c r="F81" s="20">
        <v>95824.360000000044</v>
      </c>
    </row>
    <row r="82" spans="1:6" ht="15" customHeight="1" x14ac:dyDescent="0.2">
      <c r="A82" s="10" t="s">
        <v>71</v>
      </c>
      <c r="B82" s="18">
        <v>5</v>
      </c>
      <c r="C82" s="19">
        <v>1.3306527470000002</v>
      </c>
      <c r="D82" s="19">
        <v>0.75005221975999992</v>
      </c>
      <c r="E82" s="19">
        <v>0.08</v>
      </c>
      <c r="F82" s="20">
        <v>360.34999999999997</v>
      </c>
    </row>
    <row r="83" spans="1:6" ht="15" customHeight="1" x14ac:dyDescent="0.2">
      <c r="A83" s="10" t="s">
        <v>72</v>
      </c>
      <c r="B83" s="18">
        <v>47</v>
      </c>
      <c r="C83" s="19">
        <v>81.61522197299999</v>
      </c>
      <c r="D83" s="19">
        <v>12.473929999999998</v>
      </c>
      <c r="E83" s="19">
        <v>47.009999999999984</v>
      </c>
      <c r="F83" s="20">
        <v>26525</v>
      </c>
    </row>
    <row r="84" spans="1:6" ht="21" customHeight="1" x14ac:dyDescent="0.2">
      <c r="A84" s="8" t="s">
        <v>73</v>
      </c>
      <c r="B84" s="15">
        <f>SUM(B85+B87)</f>
        <v>2</v>
      </c>
      <c r="C84" s="16">
        <f t="shared" ref="C84:F84" si="3">SUM(C85+C87)</f>
        <v>1.0104439E-2</v>
      </c>
      <c r="D84" s="16">
        <f t="shared" si="3"/>
        <v>0</v>
      </c>
      <c r="E84" s="16">
        <f t="shared" si="3"/>
        <v>0</v>
      </c>
      <c r="F84" s="17">
        <f t="shared" si="3"/>
        <v>2.13</v>
      </c>
    </row>
    <row r="85" spans="1:6" ht="15" customHeight="1" x14ac:dyDescent="0.2">
      <c r="A85" s="9" t="s">
        <v>74</v>
      </c>
      <c r="B85" s="15">
        <v>1</v>
      </c>
      <c r="C85" s="16">
        <v>1.0443899999999999E-4</v>
      </c>
      <c r="D85" s="16">
        <v>0</v>
      </c>
      <c r="E85" s="16">
        <v>0</v>
      </c>
      <c r="F85" s="17">
        <v>0.13</v>
      </c>
    </row>
    <row r="86" spans="1:6" ht="15" customHeight="1" x14ac:dyDescent="0.2">
      <c r="A86" s="10" t="s">
        <v>75</v>
      </c>
      <c r="B86" s="18">
        <v>1</v>
      </c>
      <c r="C86" s="19">
        <v>1.0443899999999999E-4</v>
      </c>
      <c r="D86" s="19">
        <v>0</v>
      </c>
      <c r="E86" s="19">
        <v>0</v>
      </c>
      <c r="F86" s="20">
        <v>0.13</v>
      </c>
    </row>
    <row r="87" spans="1:6" ht="15" customHeight="1" x14ac:dyDescent="0.2">
      <c r="A87" s="9" t="s">
        <v>76</v>
      </c>
      <c r="B87" s="15">
        <v>1</v>
      </c>
      <c r="C87" s="16">
        <v>0.01</v>
      </c>
      <c r="D87" s="16">
        <v>0</v>
      </c>
      <c r="E87" s="16">
        <v>0</v>
      </c>
      <c r="F87" s="17">
        <v>2</v>
      </c>
    </row>
    <row r="88" spans="1:6" ht="15" customHeight="1" x14ac:dyDescent="0.2">
      <c r="A88" s="10" t="s">
        <v>76</v>
      </c>
      <c r="B88" s="18">
        <v>1</v>
      </c>
      <c r="C88" s="19">
        <v>0.01</v>
      </c>
      <c r="D88" s="19">
        <v>0</v>
      </c>
      <c r="E88" s="19">
        <v>0</v>
      </c>
      <c r="F88" s="20">
        <v>2</v>
      </c>
    </row>
    <row r="89" spans="1:6" ht="21" customHeight="1" x14ac:dyDescent="0.2">
      <c r="A89" s="8" t="s">
        <v>77</v>
      </c>
      <c r="B89" s="15">
        <f>SUM(B90+B93)</f>
        <v>3</v>
      </c>
      <c r="C89" s="16">
        <f t="shared" ref="C89:F89" si="4">SUM(C90+C93)</f>
        <v>1.72325E-4</v>
      </c>
      <c r="D89" s="16">
        <f t="shared" si="4"/>
        <v>1.5665899999999999E-4</v>
      </c>
      <c r="E89" s="16">
        <f t="shared" si="4"/>
        <v>0</v>
      </c>
      <c r="F89" s="17">
        <f t="shared" si="4"/>
        <v>3.0000000000000001E-3</v>
      </c>
    </row>
    <row r="90" spans="1:6" ht="15" customHeight="1" x14ac:dyDescent="0.2">
      <c r="A90" s="9" t="s">
        <v>78</v>
      </c>
      <c r="B90" s="15">
        <v>2</v>
      </c>
      <c r="C90" s="16">
        <v>1.5927000000000001E-4</v>
      </c>
      <c r="D90" s="16">
        <v>1.5665899999999999E-4</v>
      </c>
      <c r="E90" s="16">
        <v>0</v>
      </c>
      <c r="F90" s="17">
        <v>3.0000000000000001E-3</v>
      </c>
    </row>
    <row r="91" spans="1:6" ht="15" customHeight="1" x14ac:dyDescent="0.2">
      <c r="A91" s="10" t="s">
        <v>79</v>
      </c>
      <c r="B91" s="18">
        <v>1</v>
      </c>
      <c r="C91" s="19">
        <v>2.6110000000000001E-6</v>
      </c>
      <c r="D91" s="19">
        <v>0</v>
      </c>
      <c r="E91" s="19">
        <v>0</v>
      </c>
      <c r="F91" s="20">
        <v>3.0000000000000001E-3</v>
      </c>
    </row>
    <row r="92" spans="1:6" ht="15" customHeight="1" x14ac:dyDescent="0.2">
      <c r="A92" s="12" t="s">
        <v>80</v>
      </c>
      <c r="B92" s="18">
        <v>1</v>
      </c>
      <c r="C92" s="19">
        <v>1.5665899999999999E-4</v>
      </c>
      <c r="D92" s="19">
        <v>1.5665899999999999E-4</v>
      </c>
      <c r="E92" s="19">
        <v>0</v>
      </c>
      <c r="F92" s="20">
        <v>0</v>
      </c>
    </row>
    <row r="93" spans="1:6" ht="15" customHeight="1" x14ac:dyDescent="0.2">
      <c r="A93" s="9" t="s">
        <v>81</v>
      </c>
      <c r="B93" s="15">
        <v>1</v>
      </c>
      <c r="C93" s="16">
        <v>1.3055E-5</v>
      </c>
      <c r="D93" s="16">
        <v>0</v>
      </c>
      <c r="E93" s="16">
        <v>0</v>
      </c>
      <c r="F93" s="17">
        <v>0</v>
      </c>
    </row>
    <row r="94" spans="1:6" ht="15" customHeight="1" x14ac:dyDescent="0.2">
      <c r="A94" s="10" t="s">
        <v>82</v>
      </c>
      <c r="B94" s="18">
        <v>1</v>
      </c>
      <c r="C94" s="19">
        <v>1.3055E-5</v>
      </c>
      <c r="D94" s="19">
        <v>0</v>
      </c>
      <c r="E94" s="19">
        <v>0</v>
      </c>
      <c r="F94" s="20">
        <v>0</v>
      </c>
    </row>
    <row r="95" spans="1:6" ht="21" customHeight="1" x14ac:dyDescent="0.2">
      <c r="A95" s="8" t="s">
        <v>83</v>
      </c>
      <c r="B95" s="15">
        <f>SUM(B96+B99+B102)</f>
        <v>5</v>
      </c>
      <c r="C95" s="16">
        <f t="shared" ref="C95:F95" si="5">SUM(C96+C99+C102)</f>
        <v>6.9974499999999988E-4</v>
      </c>
      <c r="D95" s="16">
        <f t="shared" si="5"/>
        <v>0</v>
      </c>
      <c r="E95" s="16">
        <f t="shared" si="5"/>
        <v>0</v>
      </c>
      <c r="F95" s="17">
        <f t="shared" si="5"/>
        <v>0.45300000000000001</v>
      </c>
    </row>
    <row r="96" spans="1:6" ht="15" customHeight="1" x14ac:dyDescent="0.2">
      <c r="A96" s="9" t="s">
        <v>84</v>
      </c>
      <c r="B96" s="15">
        <v>2</v>
      </c>
      <c r="C96" s="16">
        <v>5.8747199999999991E-4</v>
      </c>
      <c r="D96" s="16">
        <v>0</v>
      </c>
      <c r="E96" s="16">
        <v>0</v>
      </c>
      <c r="F96" s="17">
        <v>0.38</v>
      </c>
    </row>
    <row r="97" spans="1:6" ht="15" customHeight="1" x14ac:dyDescent="0.2">
      <c r="A97" s="10" t="s">
        <v>85</v>
      </c>
      <c r="B97" s="18">
        <v>1</v>
      </c>
      <c r="C97" s="19">
        <v>5.2219699999999996E-4</v>
      </c>
      <c r="D97" s="19">
        <v>0</v>
      </c>
      <c r="E97" s="19">
        <v>0</v>
      </c>
      <c r="F97" s="20">
        <v>0.3</v>
      </c>
    </row>
    <row r="98" spans="1:6" ht="15" customHeight="1" x14ac:dyDescent="0.2">
      <c r="A98" s="10" t="s">
        <v>86</v>
      </c>
      <c r="B98" s="18">
        <v>1</v>
      </c>
      <c r="C98" s="19">
        <v>6.5275000000000001E-5</v>
      </c>
      <c r="D98" s="19">
        <v>0</v>
      </c>
      <c r="E98" s="19">
        <v>0</v>
      </c>
      <c r="F98" s="20">
        <v>0.08</v>
      </c>
    </row>
    <row r="99" spans="1:6" ht="15" customHeight="1" x14ac:dyDescent="0.2">
      <c r="A99" s="9" t="s">
        <v>87</v>
      </c>
      <c r="B99" s="15">
        <v>2</v>
      </c>
      <c r="C99" s="16">
        <v>1.01829E-4</v>
      </c>
      <c r="D99" s="16">
        <v>0</v>
      </c>
      <c r="E99" s="16">
        <v>0</v>
      </c>
      <c r="F99" s="17">
        <v>0.06</v>
      </c>
    </row>
    <row r="100" spans="1:6" ht="15" customHeight="1" x14ac:dyDescent="0.2">
      <c r="A100" s="10" t="s">
        <v>88</v>
      </c>
      <c r="B100" s="18">
        <v>1</v>
      </c>
      <c r="C100" s="19">
        <v>4.9608999999999999E-5</v>
      </c>
      <c r="D100" s="19">
        <v>0</v>
      </c>
      <c r="E100" s="19">
        <v>0</v>
      </c>
      <c r="F100" s="20">
        <v>0</v>
      </c>
    </row>
    <row r="101" spans="1:6" ht="15" customHeight="1" x14ac:dyDescent="0.2">
      <c r="A101" s="10" t="s">
        <v>89</v>
      </c>
      <c r="B101" s="18">
        <v>1</v>
      </c>
      <c r="C101" s="19">
        <v>5.2219999999999998E-5</v>
      </c>
      <c r="D101" s="19">
        <v>0</v>
      </c>
      <c r="E101" s="19">
        <v>0</v>
      </c>
      <c r="F101" s="20">
        <v>0.06</v>
      </c>
    </row>
    <row r="102" spans="1:6" ht="15" customHeight="1" x14ac:dyDescent="0.2">
      <c r="A102" s="9" t="s">
        <v>90</v>
      </c>
      <c r="B102" s="15">
        <v>1</v>
      </c>
      <c r="C102" s="16">
        <v>1.0444E-5</v>
      </c>
      <c r="D102" s="16">
        <v>0</v>
      </c>
      <c r="E102" s="16">
        <v>0</v>
      </c>
      <c r="F102" s="17">
        <v>1.3000000000000001E-2</v>
      </c>
    </row>
    <row r="103" spans="1:6" ht="15" customHeight="1" x14ac:dyDescent="0.2">
      <c r="A103" s="10" t="s">
        <v>91</v>
      </c>
      <c r="B103" s="18">
        <v>1</v>
      </c>
      <c r="C103" s="19">
        <v>1.0444E-5</v>
      </c>
      <c r="D103" s="19">
        <v>0</v>
      </c>
      <c r="E103" s="19">
        <v>0</v>
      </c>
      <c r="F103" s="20">
        <v>1.3000000000000001E-2</v>
      </c>
    </row>
    <row r="104" spans="1:6" ht="21" customHeight="1" x14ac:dyDescent="0.2">
      <c r="A104" s="8" t="s">
        <v>92</v>
      </c>
      <c r="B104" s="15">
        <f>SUM(B105+B107+B110+B120)</f>
        <v>20</v>
      </c>
      <c r="C104" s="16">
        <f>SUM(C105+C107+C110+C120)</f>
        <v>1.4073229999999998E-3</v>
      </c>
      <c r="D104" s="16">
        <f>SUM(D105+D107+D110+D120)</f>
        <v>4.4386999999999994E-5</v>
      </c>
      <c r="E104" s="16">
        <f>SUM(E105+E107+E110+E120)</f>
        <v>0</v>
      </c>
      <c r="F104" s="17">
        <f>SUM(F105+F107+F110+F120)</f>
        <v>0.89000000000000012</v>
      </c>
    </row>
    <row r="105" spans="1:6" ht="15" customHeight="1" x14ac:dyDescent="0.2">
      <c r="A105" s="9" t="s">
        <v>93</v>
      </c>
      <c r="B105" s="15">
        <v>1</v>
      </c>
      <c r="C105" s="16">
        <v>2.0888000000000001E-5</v>
      </c>
      <c r="D105" s="16">
        <v>0</v>
      </c>
      <c r="E105" s="16">
        <v>0</v>
      </c>
      <c r="F105" s="17">
        <v>0</v>
      </c>
    </row>
    <row r="106" spans="1:6" ht="15" customHeight="1" x14ac:dyDescent="0.2">
      <c r="A106" s="10" t="s">
        <v>178</v>
      </c>
      <c r="B106" s="18">
        <v>1</v>
      </c>
      <c r="C106" s="19">
        <v>2.0888000000000001E-5</v>
      </c>
      <c r="D106" s="19">
        <v>0</v>
      </c>
      <c r="E106" s="19">
        <v>0</v>
      </c>
      <c r="F106" s="20">
        <v>0</v>
      </c>
    </row>
    <row r="107" spans="1:6" ht="15" customHeight="1" x14ac:dyDescent="0.2">
      <c r="A107" s="9" t="s">
        <v>94</v>
      </c>
      <c r="B107" s="15">
        <v>2</v>
      </c>
      <c r="C107" s="16">
        <v>1.4360400000000003E-4</v>
      </c>
      <c r="D107" s="16">
        <v>1.3055E-5</v>
      </c>
      <c r="E107" s="16">
        <v>0</v>
      </c>
      <c r="F107" s="17">
        <v>0.05</v>
      </c>
    </row>
    <row r="108" spans="1:6" ht="15" customHeight="1" x14ac:dyDescent="0.2">
      <c r="A108" s="10" t="s">
        <v>95</v>
      </c>
      <c r="B108" s="18">
        <v>1</v>
      </c>
      <c r="C108" s="19">
        <v>1.3054900000000001E-4</v>
      </c>
      <c r="D108" s="19">
        <v>0</v>
      </c>
      <c r="E108" s="19">
        <v>0</v>
      </c>
      <c r="F108" s="20">
        <v>0.05</v>
      </c>
    </row>
    <row r="109" spans="1:6" ht="15" customHeight="1" x14ac:dyDescent="0.2">
      <c r="A109" s="10" t="s">
        <v>96</v>
      </c>
      <c r="B109" s="18">
        <v>1</v>
      </c>
      <c r="C109" s="19">
        <v>1.3055E-5</v>
      </c>
      <c r="D109" s="19">
        <v>1.3055E-5</v>
      </c>
      <c r="E109" s="19">
        <v>0</v>
      </c>
      <c r="F109" s="20">
        <v>0</v>
      </c>
    </row>
    <row r="110" spans="1:6" ht="15" customHeight="1" x14ac:dyDescent="0.2">
      <c r="A110" s="9" t="s">
        <v>92</v>
      </c>
      <c r="B110" s="15">
        <v>16</v>
      </c>
      <c r="C110" s="16">
        <v>1.1906109999999998E-3</v>
      </c>
      <c r="D110" s="16">
        <v>3.1331999999999997E-5</v>
      </c>
      <c r="E110" s="16">
        <v>0</v>
      </c>
      <c r="F110" s="17">
        <v>0.82000000000000006</v>
      </c>
    </row>
    <row r="111" spans="1:6" ht="15" customHeight="1" x14ac:dyDescent="0.2">
      <c r="A111" s="10" t="s">
        <v>97</v>
      </c>
      <c r="B111" s="18">
        <v>1</v>
      </c>
      <c r="C111" s="19">
        <v>1.0444E-5</v>
      </c>
      <c r="D111" s="19">
        <v>0</v>
      </c>
      <c r="E111" s="19">
        <v>0</v>
      </c>
      <c r="F111" s="20">
        <v>0.01</v>
      </c>
    </row>
    <row r="112" spans="1:6" ht="15" customHeight="1" x14ac:dyDescent="0.2">
      <c r="A112" s="10" t="s">
        <v>98</v>
      </c>
      <c r="B112" s="18">
        <v>1</v>
      </c>
      <c r="C112" s="19">
        <v>3.9164799999999997E-4</v>
      </c>
      <c r="D112" s="19">
        <v>0</v>
      </c>
      <c r="E112" s="19">
        <v>0</v>
      </c>
      <c r="F112" s="20">
        <v>0.2</v>
      </c>
    </row>
    <row r="113" spans="1:6" ht="15" customHeight="1" x14ac:dyDescent="0.2">
      <c r="A113" s="10" t="s">
        <v>99</v>
      </c>
      <c r="B113" s="18">
        <v>1</v>
      </c>
      <c r="C113" s="19">
        <v>7.8329999999999994E-6</v>
      </c>
      <c r="D113" s="19">
        <v>0</v>
      </c>
      <c r="E113" s="19">
        <v>0</v>
      </c>
      <c r="F113" s="20">
        <v>5.0000000000000001E-3</v>
      </c>
    </row>
    <row r="114" spans="1:6" ht="15" customHeight="1" x14ac:dyDescent="0.2">
      <c r="A114" s="10" t="s">
        <v>100</v>
      </c>
      <c r="B114" s="18">
        <v>3</v>
      </c>
      <c r="C114" s="19">
        <v>5.3786299999999997E-4</v>
      </c>
      <c r="D114" s="19">
        <v>0</v>
      </c>
      <c r="E114" s="19">
        <v>0</v>
      </c>
      <c r="F114" s="20">
        <v>0.51</v>
      </c>
    </row>
    <row r="115" spans="1:6" ht="15" customHeight="1" x14ac:dyDescent="0.2">
      <c r="A115" s="10" t="s">
        <v>101</v>
      </c>
      <c r="B115" s="18">
        <v>4</v>
      </c>
      <c r="C115" s="19">
        <v>1.01829E-4</v>
      </c>
      <c r="D115" s="19">
        <v>2.3499E-5</v>
      </c>
      <c r="E115" s="19">
        <v>0</v>
      </c>
      <c r="F115" s="20">
        <v>0.06</v>
      </c>
    </row>
    <row r="116" spans="1:6" ht="15" customHeight="1" x14ac:dyDescent="0.2">
      <c r="A116" s="10" t="s">
        <v>102</v>
      </c>
      <c r="B116" s="18">
        <v>1</v>
      </c>
      <c r="C116" s="19">
        <v>3.6554000000000003E-5</v>
      </c>
      <c r="D116" s="19">
        <v>0</v>
      </c>
      <c r="E116" s="19">
        <v>0</v>
      </c>
      <c r="F116" s="20">
        <v>0</v>
      </c>
    </row>
    <row r="117" spans="1:6" ht="15" customHeight="1" x14ac:dyDescent="0.2">
      <c r="A117" s="10" t="s">
        <v>103</v>
      </c>
      <c r="B117" s="18">
        <v>1</v>
      </c>
      <c r="C117" s="19">
        <v>2.6109999999999999E-5</v>
      </c>
      <c r="D117" s="19">
        <v>0</v>
      </c>
      <c r="E117" s="19">
        <v>0</v>
      </c>
      <c r="F117" s="20">
        <v>0.01</v>
      </c>
    </row>
    <row r="118" spans="1:6" ht="15" customHeight="1" x14ac:dyDescent="0.2">
      <c r="A118" s="10" t="s">
        <v>104</v>
      </c>
      <c r="B118" s="18">
        <v>2</v>
      </c>
      <c r="C118" s="19">
        <v>3.1332000000000004E-5</v>
      </c>
      <c r="D118" s="19">
        <v>7.8329999999999994E-6</v>
      </c>
      <c r="E118" s="19">
        <v>0</v>
      </c>
      <c r="F118" s="20">
        <v>1.5000000000000001E-2</v>
      </c>
    </row>
    <row r="119" spans="1:6" ht="15" customHeight="1" x14ac:dyDescent="0.2">
      <c r="A119" s="10" t="s">
        <v>105</v>
      </c>
      <c r="B119" s="18">
        <v>2</v>
      </c>
      <c r="C119" s="19">
        <v>4.6998E-5</v>
      </c>
      <c r="D119" s="19">
        <v>0</v>
      </c>
      <c r="E119" s="19">
        <v>0</v>
      </c>
      <c r="F119" s="20">
        <v>0.01</v>
      </c>
    </row>
    <row r="120" spans="1:6" ht="15" customHeight="1" x14ac:dyDescent="0.2">
      <c r="A120" s="9" t="s">
        <v>106</v>
      </c>
      <c r="B120" s="15">
        <v>1</v>
      </c>
      <c r="C120" s="16">
        <v>5.2219999999999998E-5</v>
      </c>
      <c r="D120" s="16">
        <v>0</v>
      </c>
      <c r="E120" s="16">
        <v>0</v>
      </c>
      <c r="F120" s="17">
        <v>0.02</v>
      </c>
    </row>
    <row r="121" spans="1:6" ht="15" customHeight="1" x14ac:dyDescent="0.2">
      <c r="A121" s="10" t="s">
        <v>107</v>
      </c>
      <c r="B121" s="18">
        <v>1</v>
      </c>
      <c r="C121" s="19">
        <v>5.2219999999999998E-5</v>
      </c>
      <c r="D121" s="19">
        <v>0</v>
      </c>
      <c r="E121" s="19">
        <v>0</v>
      </c>
      <c r="F121" s="20">
        <v>0.02</v>
      </c>
    </row>
    <row r="122" spans="1:6" ht="21" customHeight="1" x14ac:dyDescent="0.2">
      <c r="A122" s="8" t="s">
        <v>179</v>
      </c>
      <c r="B122" s="15">
        <f>SUM(B123+B125+B127+B131+B139)</f>
        <v>23</v>
      </c>
      <c r="C122" s="16">
        <f t="shared" ref="C122:F122" si="6">SUM(C123+C125+C127+C131+C139)</f>
        <v>1.1642312999999998E-2</v>
      </c>
      <c r="D122" s="16">
        <f t="shared" si="6"/>
        <v>2.3498949999999996E-4</v>
      </c>
      <c r="E122" s="16">
        <f t="shared" si="6"/>
        <v>0</v>
      </c>
      <c r="F122" s="17">
        <f t="shared" si="6"/>
        <v>4.9929999999999994</v>
      </c>
    </row>
    <row r="123" spans="1:6" ht="15" customHeight="1" x14ac:dyDescent="0.2">
      <c r="A123" s="9" t="s">
        <v>141</v>
      </c>
      <c r="B123" s="15">
        <v>2</v>
      </c>
      <c r="C123" s="16">
        <v>7.832999999999999E-5</v>
      </c>
      <c r="D123" s="16">
        <v>5.2219999999999998E-5</v>
      </c>
      <c r="E123" s="16">
        <v>0</v>
      </c>
      <c r="F123" s="17">
        <v>3.3000000000000002E-2</v>
      </c>
    </row>
    <row r="124" spans="1:6" ht="15" customHeight="1" x14ac:dyDescent="0.2">
      <c r="A124" s="10" t="s">
        <v>142</v>
      </c>
      <c r="B124" s="18">
        <v>2</v>
      </c>
      <c r="C124" s="19">
        <v>7.832999999999999E-5</v>
      </c>
      <c r="D124" s="19">
        <v>5.2219999999999998E-5</v>
      </c>
      <c r="E124" s="19">
        <v>0</v>
      </c>
      <c r="F124" s="20">
        <v>3.3000000000000002E-2</v>
      </c>
    </row>
    <row r="125" spans="1:6" ht="15" customHeight="1" x14ac:dyDescent="0.2">
      <c r="A125" s="9" t="s">
        <v>143</v>
      </c>
      <c r="B125" s="15">
        <v>2</v>
      </c>
      <c r="C125" s="16">
        <v>1.2793899999999998E-4</v>
      </c>
      <c r="D125" s="16">
        <v>5.2219999999999998E-5</v>
      </c>
      <c r="E125" s="16">
        <v>0</v>
      </c>
      <c r="F125" s="17">
        <v>9.6000000000000002E-2</v>
      </c>
    </row>
    <row r="126" spans="1:6" ht="15" customHeight="1" x14ac:dyDescent="0.2">
      <c r="A126" s="10" t="s">
        <v>144</v>
      </c>
      <c r="B126" s="18">
        <v>2</v>
      </c>
      <c r="C126" s="19">
        <v>1.2793899999999998E-4</v>
      </c>
      <c r="D126" s="19">
        <v>5.2219999999999998E-5</v>
      </c>
      <c r="E126" s="19">
        <v>0</v>
      </c>
      <c r="F126" s="20">
        <v>9.6000000000000002E-2</v>
      </c>
    </row>
    <row r="127" spans="1:6" ht="15" customHeight="1" x14ac:dyDescent="0.2">
      <c r="A127" s="9" t="s">
        <v>145</v>
      </c>
      <c r="B127" s="15">
        <v>5</v>
      </c>
      <c r="C127" s="16">
        <v>6.3185800000000001E-4</v>
      </c>
      <c r="D127" s="16">
        <v>5.221949999999999E-5</v>
      </c>
      <c r="E127" s="16">
        <v>0</v>
      </c>
      <c r="F127" s="17">
        <v>0.59200000000000008</v>
      </c>
    </row>
    <row r="128" spans="1:6" ht="15" customHeight="1" x14ac:dyDescent="0.2">
      <c r="A128" s="10" t="s">
        <v>146</v>
      </c>
      <c r="B128" s="18">
        <v>1</v>
      </c>
      <c r="C128" s="19">
        <v>1.0443899999999999E-4</v>
      </c>
      <c r="D128" s="19">
        <v>0</v>
      </c>
      <c r="E128" s="19">
        <v>0</v>
      </c>
      <c r="F128" s="20">
        <v>0</v>
      </c>
    </row>
    <row r="129" spans="1:6" ht="15" customHeight="1" x14ac:dyDescent="0.2">
      <c r="A129" s="10" t="s">
        <v>147</v>
      </c>
      <c r="B129" s="18">
        <v>2</v>
      </c>
      <c r="C129" s="19">
        <v>3.1332000000000004E-5</v>
      </c>
      <c r="D129" s="19">
        <v>0</v>
      </c>
      <c r="E129" s="19">
        <v>0</v>
      </c>
      <c r="F129" s="20">
        <v>2.6000000000000002E-2</v>
      </c>
    </row>
    <row r="130" spans="1:6" ht="15" customHeight="1" x14ac:dyDescent="0.2">
      <c r="A130" s="10" t="s">
        <v>148</v>
      </c>
      <c r="B130" s="18">
        <v>2</v>
      </c>
      <c r="C130" s="19">
        <v>4.9608699999999998E-4</v>
      </c>
      <c r="D130" s="19">
        <v>5.221949999999999E-5</v>
      </c>
      <c r="E130" s="19">
        <v>0</v>
      </c>
      <c r="F130" s="20">
        <v>0.56600000000000006</v>
      </c>
    </row>
    <row r="131" spans="1:6" ht="15" customHeight="1" x14ac:dyDescent="0.2">
      <c r="A131" s="9" t="s">
        <v>149</v>
      </c>
      <c r="B131" s="15">
        <v>9</v>
      </c>
      <c r="C131" s="16">
        <v>3.0809800000000003E-4</v>
      </c>
      <c r="D131" s="16">
        <v>7.8330000000000004E-5</v>
      </c>
      <c r="E131" s="16">
        <v>0</v>
      </c>
      <c r="F131" s="17">
        <v>0.15200000000000002</v>
      </c>
    </row>
    <row r="132" spans="1:6" ht="15" customHeight="1" x14ac:dyDescent="0.2">
      <c r="A132" s="10" t="s">
        <v>150</v>
      </c>
      <c r="B132" s="18">
        <v>2</v>
      </c>
      <c r="C132" s="19">
        <v>2.8720999999999998E-5</v>
      </c>
      <c r="D132" s="19">
        <v>0</v>
      </c>
      <c r="E132" s="19">
        <v>0</v>
      </c>
      <c r="F132" s="20">
        <v>3.6000000000000004E-2</v>
      </c>
    </row>
    <row r="133" spans="1:6" ht="15" customHeight="1" x14ac:dyDescent="0.2">
      <c r="A133" s="10" t="s">
        <v>151</v>
      </c>
      <c r="B133" s="18">
        <v>1</v>
      </c>
      <c r="C133" s="19">
        <v>7.8330000000000004E-5</v>
      </c>
      <c r="D133" s="19">
        <v>7.8330000000000004E-5</v>
      </c>
      <c r="E133" s="19">
        <v>0</v>
      </c>
      <c r="F133" s="20">
        <v>0</v>
      </c>
    </row>
    <row r="134" spans="1:6" ht="15" customHeight="1" x14ac:dyDescent="0.2">
      <c r="A134" s="10" t="s">
        <v>152</v>
      </c>
      <c r="B134" s="18">
        <v>1</v>
      </c>
      <c r="C134" s="19">
        <v>5.2219999999999998E-5</v>
      </c>
      <c r="D134" s="19">
        <v>0</v>
      </c>
      <c r="E134" s="19">
        <v>0</v>
      </c>
      <c r="F134" s="20">
        <v>0.03</v>
      </c>
    </row>
    <row r="135" spans="1:6" ht="15" customHeight="1" x14ac:dyDescent="0.2">
      <c r="A135" s="10" t="s">
        <v>153</v>
      </c>
      <c r="B135" s="18">
        <v>2</v>
      </c>
      <c r="C135" s="19">
        <v>8.8774000000000001E-5</v>
      </c>
      <c r="D135" s="19">
        <v>0</v>
      </c>
      <c r="E135" s="19">
        <v>0</v>
      </c>
      <c r="F135" s="20">
        <v>0.01</v>
      </c>
    </row>
    <row r="136" spans="1:6" ht="15" customHeight="1" x14ac:dyDescent="0.2">
      <c r="A136" s="10" t="s">
        <v>77</v>
      </c>
      <c r="B136" s="18">
        <v>1</v>
      </c>
      <c r="C136" s="19">
        <v>3.9165000000000002E-5</v>
      </c>
      <c r="D136" s="19">
        <v>0</v>
      </c>
      <c r="E136" s="19">
        <v>0</v>
      </c>
      <c r="F136" s="20">
        <v>0.05</v>
      </c>
    </row>
    <row r="137" spans="1:6" ht="15" customHeight="1" x14ac:dyDescent="0.2">
      <c r="A137" s="10" t="s">
        <v>154</v>
      </c>
      <c r="B137" s="18">
        <v>1</v>
      </c>
      <c r="C137" s="19">
        <v>1.5665999999999999E-5</v>
      </c>
      <c r="D137" s="19">
        <v>0</v>
      </c>
      <c r="E137" s="19">
        <v>0</v>
      </c>
      <c r="F137" s="20">
        <v>0.02</v>
      </c>
    </row>
    <row r="138" spans="1:6" ht="15" customHeight="1" x14ac:dyDescent="0.2">
      <c r="A138" s="10" t="s">
        <v>155</v>
      </c>
      <c r="B138" s="18">
        <v>1</v>
      </c>
      <c r="C138" s="19">
        <v>5.2220000000000001E-6</v>
      </c>
      <c r="D138" s="19">
        <v>0</v>
      </c>
      <c r="E138" s="19">
        <v>0</v>
      </c>
      <c r="F138" s="20">
        <v>6.0000000000000001E-3</v>
      </c>
    </row>
    <row r="139" spans="1:6" ht="15" customHeight="1" x14ac:dyDescent="0.2">
      <c r="A139" s="9" t="s">
        <v>156</v>
      </c>
      <c r="B139" s="15">
        <v>5</v>
      </c>
      <c r="C139" s="16">
        <v>1.0496087999999999E-2</v>
      </c>
      <c r="D139" s="16">
        <v>0</v>
      </c>
      <c r="E139" s="16">
        <v>0</v>
      </c>
      <c r="F139" s="17">
        <v>4.1199999999999992</v>
      </c>
    </row>
    <row r="140" spans="1:6" ht="15" customHeight="1" x14ac:dyDescent="0.2">
      <c r="A140" s="10" t="s">
        <v>157</v>
      </c>
      <c r="B140" s="18">
        <v>1</v>
      </c>
      <c r="C140" s="19">
        <v>1.3054900000000001E-4</v>
      </c>
      <c r="D140" s="19">
        <v>0</v>
      </c>
      <c r="E140" s="19">
        <v>0</v>
      </c>
      <c r="F140" s="20">
        <v>7.0000000000000007E-2</v>
      </c>
    </row>
    <row r="141" spans="1:6" ht="15" customHeight="1" x14ac:dyDescent="0.2">
      <c r="A141" s="10" t="s">
        <v>158</v>
      </c>
      <c r="B141" s="18">
        <v>3</v>
      </c>
      <c r="C141" s="19">
        <v>1.0313319E-2</v>
      </c>
      <c r="D141" s="19">
        <v>0</v>
      </c>
      <c r="E141" s="19">
        <v>0</v>
      </c>
      <c r="F141" s="20">
        <v>4.0299999999999994</v>
      </c>
    </row>
    <row r="142" spans="1:6" ht="15" customHeight="1" x14ac:dyDescent="0.2">
      <c r="A142" s="10" t="s">
        <v>159</v>
      </c>
      <c r="B142" s="18">
        <v>1</v>
      </c>
      <c r="C142" s="19">
        <v>5.2219999999999998E-5</v>
      </c>
      <c r="D142" s="19">
        <v>0</v>
      </c>
      <c r="E142" s="19">
        <v>0</v>
      </c>
      <c r="F142" s="20">
        <v>0.02</v>
      </c>
    </row>
    <row r="143" spans="1:6" ht="21" customHeight="1" x14ac:dyDescent="0.2">
      <c r="A143" s="8" t="s">
        <v>108</v>
      </c>
      <c r="B143" s="15">
        <f>SUM(B144+B147+B151+B153+B159+B161)</f>
        <v>26</v>
      </c>
      <c r="C143" s="16">
        <f t="shared" ref="C143:F143" si="7">SUM(C144+C147+C151+C153+C159+C161)</f>
        <v>6.8642870000000002E-3</v>
      </c>
      <c r="D143" s="16">
        <f t="shared" si="7"/>
        <v>8.3290509999999992E-4</v>
      </c>
      <c r="E143" s="16">
        <f t="shared" si="7"/>
        <v>0</v>
      </c>
      <c r="F143" s="17">
        <f t="shared" si="7"/>
        <v>3.552</v>
      </c>
    </row>
    <row r="144" spans="1:6" ht="15" customHeight="1" x14ac:dyDescent="0.2">
      <c r="A144" s="9" t="s">
        <v>109</v>
      </c>
      <c r="B144" s="15">
        <v>2</v>
      </c>
      <c r="C144" s="16">
        <v>3.3942999999999997E-5</v>
      </c>
      <c r="D144" s="16">
        <v>5.2220000000000001E-6</v>
      </c>
      <c r="E144" s="16">
        <v>0</v>
      </c>
      <c r="F144" s="17">
        <v>0.02</v>
      </c>
    </row>
    <row r="145" spans="1:6" ht="15" customHeight="1" x14ac:dyDescent="0.2">
      <c r="A145" s="10" t="s">
        <v>110</v>
      </c>
      <c r="B145" s="18">
        <v>1</v>
      </c>
      <c r="C145" s="19">
        <v>2.6109999999999999E-5</v>
      </c>
      <c r="D145" s="19">
        <v>5.2220000000000001E-6</v>
      </c>
      <c r="E145" s="19">
        <v>0</v>
      </c>
      <c r="F145" s="20">
        <v>0.02</v>
      </c>
    </row>
    <row r="146" spans="1:6" ht="15" customHeight="1" x14ac:dyDescent="0.2">
      <c r="A146" s="10" t="s">
        <v>111</v>
      </c>
      <c r="B146" s="18">
        <v>1</v>
      </c>
      <c r="C146" s="19">
        <v>7.8329999999999994E-6</v>
      </c>
      <c r="D146" s="19">
        <v>0</v>
      </c>
      <c r="E146" s="19">
        <v>0</v>
      </c>
      <c r="F146" s="20">
        <v>0</v>
      </c>
    </row>
    <row r="147" spans="1:6" ht="15" customHeight="1" x14ac:dyDescent="0.2">
      <c r="A147" s="9" t="s">
        <v>112</v>
      </c>
      <c r="B147" s="15">
        <v>4</v>
      </c>
      <c r="C147" s="16">
        <v>1.5666000000000001E-4</v>
      </c>
      <c r="D147" s="16">
        <v>0</v>
      </c>
      <c r="E147" s="16">
        <v>0</v>
      </c>
      <c r="F147" s="17">
        <v>0.12</v>
      </c>
    </row>
    <row r="148" spans="1:6" ht="15" customHeight="1" x14ac:dyDescent="0.2">
      <c r="A148" s="10" t="s">
        <v>174</v>
      </c>
      <c r="B148" s="18">
        <v>1</v>
      </c>
      <c r="C148" s="19">
        <v>5.2219999999999998E-5</v>
      </c>
      <c r="D148" s="19">
        <v>0</v>
      </c>
      <c r="E148" s="19">
        <v>0</v>
      </c>
      <c r="F148" s="20">
        <v>0</v>
      </c>
    </row>
    <row r="149" spans="1:6" ht="15" customHeight="1" x14ac:dyDescent="0.2">
      <c r="A149" s="10" t="s">
        <v>113</v>
      </c>
      <c r="B149" s="18">
        <v>2</v>
      </c>
      <c r="C149" s="19">
        <v>5.2219999999999998E-5</v>
      </c>
      <c r="D149" s="19">
        <v>0</v>
      </c>
      <c r="E149" s="19">
        <v>0</v>
      </c>
      <c r="F149" s="20">
        <v>0.06</v>
      </c>
    </row>
    <row r="150" spans="1:6" ht="15" customHeight="1" x14ac:dyDescent="0.2">
      <c r="A150" s="10" t="s">
        <v>111</v>
      </c>
      <c r="B150" s="18">
        <v>1</v>
      </c>
      <c r="C150" s="19">
        <v>5.2219999999999998E-5</v>
      </c>
      <c r="D150" s="19">
        <v>0</v>
      </c>
      <c r="E150" s="19">
        <v>0</v>
      </c>
      <c r="F150" s="20">
        <v>0.06</v>
      </c>
    </row>
    <row r="151" spans="1:6" ht="15" customHeight="1" x14ac:dyDescent="0.2">
      <c r="A151" s="9" t="s">
        <v>89</v>
      </c>
      <c r="B151" s="15">
        <v>1</v>
      </c>
      <c r="C151" s="16">
        <v>2.6109999999999999E-5</v>
      </c>
      <c r="D151" s="16">
        <v>0</v>
      </c>
      <c r="E151" s="16">
        <v>0</v>
      </c>
      <c r="F151" s="17">
        <v>0.03</v>
      </c>
    </row>
    <row r="152" spans="1:6" ht="15" customHeight="1" x14ac:dyDescent="0.2">
      <c r="A152" s="10" t="s">
        <v>114</v>
      </c>
      <c r="B152" s="18">
        <v>1</v>
      </c>
      <c r="C152" s="19">
        <v>2.6109999999999999E-5</v>
      </c>
      <c r="D152" s="19">
        <v>0</v>
      </c>
      <c r="E152" s="19">
        <v>0</v>
      </c>
      <c r="F152" s="20">
        <v>0.03</v>
      </c>
    </row>
    <row r="153" spans="1:6" ht="15" customHeight="1" x14ac:dyDescent="0.2">
      <c r="A153" s="9" t="s">
        <v>76</v>
      </c>
      <c r="B153" s="15">
        <v>17</v>
      </c>
      <c r="C153" s="16">
        <v>6.4856929999999998E-3</v>
      </c>
      <c r="D153" s="16">
        <v>8.0418409999999992E-4</v>
      </c>
      <c r="E153" s="16">
        <v>0</v>
      </c>
      <c r="F153" s="17">
        <v>3.2170000000000001</v>
      </c>
    </row>
    <row r="154" spans="1:6" ht="15" customHeight="1" x14ac:dyDescent="0.2">
      <c r="A154" s="10" t="s">
        <v>175</v>
      </c>
      <c r="B154" s="18">
        <v>5</v>
      </c>
      <c r="C154" s="19">
        <v>4.0548629999999997E-3</v>
      </c>
      <c r="D154" s="19">
        <v>7.8329609999999998E-4</v>
      </c>
      <c r="E154" s="19">
        <v>0</v>
      </c>
      <c r="F154" s="20">
        <v>0.96</v>
      </c>
    </row>
    <row r="155" spans="1:6" ht="15" customHeight="1" x14ac:dyDescent="0.2">
      <c r="A155" s="10" t="s">
        <v>115</v>
      </c>
      <c r="B155" s="18">
        <v>6</v>
      </c>
      <c r="C155" s="19">
        <v>1.065283E-3</v>
      </c>
      <c r="D155" s="19">
        <v>2.0888000000000001E-5</v>
      </c>
      <c r="E155" s="19">
        <v>0</v>
      </c>
      <c r="F155" s="20">
        <v>1.2469999999999999</v>
      </c>
    </row>
    <row r="156" spans="1:6" ht="15" customHeight="1" x14ac:dyDescent="0.2">
      <c r="A156" s="10" t="s">
        <v>116</v>
      </c>
      <c r="B156" s="18">
        <v>2</v>
      </c>
      <c r="C156" s="19">
        <v>3.2637399999999999E-4</v>
      </c>
      <c r="D156" s="19">
        <v>0</v>
      </c>
      <c r="E156" s="19">
        <v>0</v>
      </c>
      <c r="F156" s="20">
        <v>0.22</v>
      </c>
    </row>
    <row r="157" spans="1:6" ht="15" customHeight="1" x14ac:dyDescent="0.2">
      <c r="A157" s="10" t="s">
        <v>165</v>
      </c>
      <c r="B157" s="18">
        <v>3</v>
      </c>
      <c r="C157" s="19">
        <v>1.0130629999999998E-3</v>
      </c>
      <c r="D157" s="19">
        <v>0</v>
      </c>
      <c r="E157" s="19">
        <v>0</v>
      </c>
      <c r="F157" s="20">
        <v>0.79</v>
      </c>
    </row>
    <row r="158" spans="1:6" ht="15" customHeight="1" x14ac:dyDescent="0.2">
      <c r="A158" s="10" t="s">
        <v>117</v>
      </c>
      <c r="B158" s="18">
        <v>1</v>
      </c>
      <c r="C158" s="19">
        <v>2.6109999999999999E-5</v>
      </c>
      <c r="D158" s="19">
        <v>0</v>
      </c>
      <c r="E158" s="19">
        <v>0</v>
      </c>
      <c r="F158" s="20">
        <v>0</v>
      </c>
    </row>
    <row r="159" spans="1:6" ht="15" customHeight="1" x14ac:dyDescent="0.2">
      <c r="A159" s="9" t="s">
        <v>118</v>
      </c>
      <c r="B159" s="15">
        <v>1</v>
      </c>
      <c r="C159" s="16">
        <v>1.3054900000000001E-4</v>
      </c>
      <c r="D159" s="16">
        <v>0</v>
      </c>
      <c r="E159" s="16">
        <v>0</v>
      </c>
      <c r="F159" s="17">
        <v>0.16</v>
      </c>
    </row>
    <row r="160" spans="1:6" ht="15" customHeight="1" x14ac:dyDescent="0.2">
      <c r="A160" s="10" t="s">
        <v>119</v>
      </c>
      <c r="B160" s="18">
        <v>1</v>
      </c>
      <c r="C160" s="19">
        <v>1.3054900000000001E-4</v>
      </c>
      <c r="D160" s="19">
        <v>0</v>
      </c>
      <c r="E160" s="19">
        <v>0</v>
      </c>
      <c r="F160" s="20">
        <v>0.16</v>
      </c>
    </row>
    <row r="161" spans="1:6" ht="15" customHeight="1" x14ac:dyDescent="0.2">
      <c r="A161" s="9" t="s">
        <v>120</v>
      </c>
      <c r="B161" s="15">
        <v>1</v>
      </c>
      <c r="C161" s="16">
        <v>3.1331999999999997E-5</v>
      </c>
      <c r="D161" s="16">
        <v>2.3499E-5</v>
      </c>
      <c r="E161" s="16">
        <v>0</v>
      </c>
      <c r="F161" s="17">
        <v>5.0000000000000001E-3</v>
      </c>
    </row>
    <row r="162" spans="1:6" ht="15" customHeight="1" x14ac:dyDescent="0.2">
      <c r="A162" s="10" t="s">
        <v>121</v>
      </c>
      <c r="B162" s="18">
        <v>1</v>
      </c>
      <c r="C162" s="19">
        <v>3.1331999999999997E-5</v>
      </c>
      <c r="D162" s="19">
        <v>2.3499E-5</v>
      </c>
      <c r="E162" s="19">
        <v>0</v>
      </c>
      <c r="F162" s="20">
        <v>5.0000000000000001E-3</v>
      </c>
    </row>
    <row r="163" spans="1:6" ht="21" customHeight="1" x14ac:dyDescent="0.2">
      <c r="A163" s="8" t="s">
        <v>122</v>
      </c>
      <c r="B163" s="15">
        <f>SUM(B164)</f>
        <v>1</v>
      </c>
      <c r="C163" s="16">
        <f t="shared" ref="C163:F163" si="8">SUM(C164)</f>
        <v>1.305493E-3</v>
      </c>
      <c r="D163" s="16">
        <f t="shared" si="8"/>
        <v>0</v>
      </c>
      <c r="E163" s="16">
        <f t="shared" si="8"/>
        <v>0</v>
      </c>
      <c r="F163" s="17">
        <f t="shared" si="8"/>
        <v>0.5</v>
      </c>
    </row>
    <row r="164" spans="1:6" ht="15" customHeight="1" x14ac:dyDescent="0.2">
      <c r="A164" s="9" t="s">
        <v>122</v>
      </c>
      <c r="B164" s="15">
        <v>1</v>
      </c>
      <c r="C164" s="16">
        <v>1.305493E-3</v>
      </c>
      <c r="D164" s="16">
        <v>0</v>
      </c>
      <c r="E164" s="16">
        <v>0</v>
      </c>
      <c r="F164" s="17">
        <v>0.5</v>
      </c>
    </row>
    <row r="165" spans="1:6" ht="15" customHeight="1" x14ac:dyDescent="0.2">
      <c r="A165" s="10" t="s">
        <v>176</v>
      </c>
      <c r="B165" s="18">
        <v>1</v>
      </c>
      <c r="C165" s="19">
        <v>1.305493E-3</v>
      </c>
      <c r="D165" s="19">
        <v>0</v>
      </c>
      <c r="E165" s="19">
        <v>0</v>
      </c>
      <c r="F165" s="20">
        <v>0.5</v>
      </c>
    </row>
    <row r="166" spans="1:6" ht="21" customHeight="1" x14ac:dyDescent="0.2">
      <c r="A166" s="11" t="s">
        <v>123</v>
      </c>
      <c r="B166" s="15">
        <f>SUM(B167+B170+B173+B178+B181+B185)</f>
        <v>17</v>
      </c>
      <c r="C166" s="16">
        <f>SUM(C167+C170+C173+C178+C181+C185)</f>
        <v>7.2037130000000005E-3</v>
      </c>
      <c r="D166" s="16">
        <f>SUM(D167+D170+D173+D178+D181+D185)</f>
        <v>5.222000000000001E-6</v>
      </c>
      <c r="E166" s="16">
        <f>SUM(E167+E170+E173+E178+E181+E185)</f>
        <v>0</v>
      </c>
      <c r="F166" s="17">
        <f>SUM(F167+F170+F173+F178+F181+F185)</f>
        <v>1.782</v>
      </c>
    </row>
    <row r="167" spans="1:6" ht="15" customHeight="1" x14ac:dyDescent="0.2">
      <c r="A167" s="9" t="s">
        <v>124</v>
      </c>
      <c r="B167" s="15">
        <v>2</v>
      </c>
      <c r="C167" s="16">
        <v>1.4360499999999999E-4</v>
      </c>
      <c r="D167" s="16">
        <v>0</v>
      </c>
      <c r="E167" s="16">
        <v>0</v>
      </c>
      <c r="F167" s="17">
        <v>0.11000000000000001</v>
      </c>
    </row>
    <row r="168" spans="1:6" ht="15" customHeight="1" x14ac:dyDescent="0.2">
      <c r="A168" s="10" t="s">
        <v>125</v>
      </c>
      <c r="B168" s="18">
        <v>1</v>
      </c>
      <c r="C168" s="19">
        <v>7.8330000000000004E-5</v>
      </c>
      <c r="D168" s="19">
        <v>0</v>
      </c>
      <c r="E168" s="19">
        <v>0</v>
      </c>
      <c r="F168" s="20">
        <v>7.0000000000000007E-2</v>
      </c>
    </row>
    <row r="169" spans="1:6" ht="15" customHeight="1" x14ac:dyDescent="0.2">
      <c r="A169" s="10" t="s">
        <v>126</v>
      </c>
      <c r="B169" s="18">
        <v>1</v>
      </c>
      <c r="C169" s="19">
        <v>6.5275000000000001E-5</v>
      </c>
      <c r="D169" s="19">
        <v>0</v>
      </c>
      <c r="E169" s="19">
        <v>0</v>
      </c>
      <c r="F169" s="20">
        <v>0.04</v>
      </c>
    </row>
    <row r="170" spans="1:6" ht="15" customHeight="1" x14ac:dyDescent="0.2">
      <c r="A170" s="9" t="s">
        <v>127</v>
      </c>
      <c r="B170" s="15">
        <v>3</v>
      </c>
      <c r="C170" s="16">
        <v>3.49873E-4</v>
      </c>
      <c r="D170" s="16">
        <v>0</v>
      </c>
      <c r="E170" s="16">
        <v>0</v>
      </c>
      <c r="F170" s="17">
        <v>0.28000000000000003</v>
      </c>
    </row>
    <row r="171" spans="1:6" ht="15" customHeight="1" x14ac:dyDescent="0.2">
      <c r="A171" s="10" t="s">
        <v>128</v>
      </c>
      <c r="B171" s="18">
        <v>2</v>
      </c>
      <c r="C171" s="19">
        <v>2.7154300000000001E-4</v>
      </c>
      <c r="D171" s="19">
        <v>0</v>
      </c>
      <c r="E171" s="19">
        <v>0</v>
      </c>
      <c r="F171" s="20">
        <v>0.21000000000000002</v>
      </c>
    </row>
    <row r="172" spans="1:6" ht="15" customHeight="1" x14ac:dyDescent="0.2">
      <c r="A172" s="10" t="s">
        <v>129</v>
      </c>
      <c r="B172" s="18">
        <v>1</v>
      </c>
      <c r="C172" s="19">
        <v>7.8330000000000004E-5</v>
      </c>
      <c r="D172" s="19">
        <v>0</v>
      </c>
      <c r="E172" s="19">
        <v>0</v>
      </c>
      <c r="F172" s="20">
        <v>7.0000000000000007E-2</v>
      </c>
    </row>
    <row r="173" spans="1:6" ht="15" customHeight="1" x14ac:dyDescent="0.2">
      <c r="A173" s="9" t="s">
        <v>130</v>
      </c>
      <c r="B173" s="15">
        <v>6</v>
      </c>
      <c r="C173" s="16">
        <v>5.7963899999999996E-4</v>
      </c>
      <c r="D173" s="16">
        <v>5.222000000000001E-6</v>
      </c>
      <c r="E173" s="16">
        <v>0</v>
      </c>
      <c r="F173" s="17">
        <v>0.32200000000000006</v>
      </c>
    </row>
    <row r="174" spans="1:6" ht="15" customHeight="1" x14ac:dyDescent="0.2">
      <c r="A174" s="10" t="s">
        <v>177</v>
      </c>
      <c r="B174" s="18">
        <v>1</v>
      </c>
      <c r="C174" s="19">
        <v>1.3055E-5</v>
      </c>
      <c r="D174" s="19">
        <v>0</v>
      </c>
      <c r="E174" s="19">
        <v>0</v>
      </c>
      <c r="F174" s="20">
        <v>0.01</v>
      </c>
    </row>
    <row r="175" spans="1:6" ht="15" customHeight="1" x14ac:dyDescent="0.2">
      <c r="A175" s="10" t="s">
        <v>131</v>
      </c>
      <c r="B175" s="18">
        <v>1</v>
      </c>
      <c r="C175" s="19">
        <v>2.6110000000000001E-6</v>
      </c>
      <c r="D175" s="19">
        <v>2.6110000000000001E-6</v>
      </c>
      <c r="E175" s="19">
        <v>0</v>
      </c>
      <c r="F175" s="20">
        <v>0</v>
      </c>
    </row>
    <row r="176" spans="1:6" ht="15" customHeight="1" x14ac:dyDescent="0.2">
      <c r="A176" s="10" t="s">
        <v>132</v>
      </c>
      <c r="B176" s="18">
        <v>2</v>
      </c>
      <c r="C176" s="19">
        <v>5.4830700000000005E-4</v>
      </c>
      <c r="D176" s="19">
        <v>0</v>
      </c>
      <c r="E176" s="19">
        <v>0</v>
      </c>
      <c r="F176" s="20">
        <v>0.30000000000000004</v>
      </c>
    </row>
    <row r="177" spans="1:6" ht="15" customHeight="1" x14ac:dyDescent="0.2">
      <c r="A177" s="10" t="s">
        <v>133</v>
      </c>
      <c r="B177" s="18">
        <v>2</v>
      </c>
      <c r="C177" s="19">
        <v>1.5666000000000002E-5</v>
      </c>
      <c r="D177" s="19">
        <v>2.6110000000000001E-6</v>
      </c>
      <c r="E177" s="19">
        <v>0</v>
      </c>
      <c r="F177" s="20">
        <v>1.2E-2</v>
      </c>
    </row>
    <row r="178" spans="1:6" ht="15" customHeight="1" x14ac:dyDescent="0.2">
      <c r="A178" s="9" t="s">
        <v>134</v>
      </c>
      <c r="B178" s="15">
        <v>2</v>
      </c>
      <c r="C178" s="16">
        <v>5.3525220000000002E-3</v>
      </c>
      <c r="D178" s="16">
        <v>0</v>
      </c>
      <c r="E178" s="16">
        <v>0</v>
      </c>
      <c r="F178" s="17">
        <v>0.76</v>
      </c>
    </row>
    <row r="179" spans="1:6" ht="15" customHeight="1" x14ac:dyDescent="0.2">
      <c r="A179" s="10" t="s">
        <v>135</v>
      </c>
      <c r="B179" s="18">
        <v>1</v>
      </c>
      <c r="C179" s="19">
        <v>1.3054900000000001E-4</v>
      </c>
      <c r="D179" s="19">
        <v>0</v>
      </c>
      <c r="E179" s="19">
        <v>0</v>
      </c>
      <c r="F179" s="20">
        <v>0.1</v>
      </c>
    </row>
    <row r="180" spans="1:6" ht="15" customHeight="1" x14ac:dyDescent="0.2">
      <c r="A180" s="10" t="s">
        <v>136</v>
      </c>
      <c r="B180" s="18">
        <v>1</v>
      </c>
      <c r="C180" s="19">
        <v>5.2219730000000004E-3</v>
      </c>
      <c r="D180" s="19">
        <v>0</v>
      </c>
      <c r="E180" s="19">
        <v>0</v>
      </c>
      <c r="F180" s="20">
        <v>0.66</v>
      </c>
    </row>
    <row r="181" spans="1:6" ht="15" customHeight="1" x14ac:dyDescent="0.2">
      <c r="A181" s="9" t="s">
        <v>137</v>
      </c>
      <c r="B181" s="15">
        <v>3</v>
      </c>
      <c r="C181" s="16">
        <v>2.55877E-4</v>
      </c>
      <c r="D181" s="16">
        <v>0</v>
      </c>
      <c r="E181" s="16">
        <v>0</v>
      </c>
      <c r="F181" s="17">
        <v>0.24000000000000005</v>
      </c>
    </row>
    <row r="182" spans="1:6" ht="15" customHeight="1" x14ac:dyDescent="0.2">
      <c r="A182" s="10" t="s">
        <v>138</v>
      </c>
      <c r="B182" s="18">
        <v>1</v>
      </c>
      <c r="C182" s="19">
        <v>1.82769E-4</v>
      </c>
      <c r="D182" s="19">
        <v>0</v>
      </c>
      <c r="E182" s="19">
        <v>0</v>
      </c>
      <c r="F182" s="20">
        <v>0.2</v>
      </c>
    </row>
    <row r="183" spans="1:6" ht="15" customHeight="1" x14ac:dyDescent="0.2">
      <c r="A183" s="10" t="s">
        <v>139</v>
      </c>
      <c r="B183" s="18">
        <v>1</v>
      </c>
      <c r="C183" s="19">
        <v>2.0888000000000001E-5</v>
      </c>
      <c r="D183" s="19">
        <v>0</v>
      </c>
      <c r="E183" s="19">
        <v>0</v>
      </c>
      <c r="F183" s="20">
        <v>0.02</v>
      </c>
    </row>
    <row r="184" spans="1:6" ht="15" customHeight="1" x14ac:dyDescent="0.2">
      <c r="A184" s="10" t="s">
        <v>140</v>
      </c>
      <c r="B184" s="18">
        <v>1</v>
      </c>
      <c r="C184" s="19">
        <v>5.2219999999999998E-5</v>
      </c>
      <c r="D184" s="19">
        <v>0</v>
      </c>
      <c r="E184" s="19">
        <v>0</v>
      </c>
      <c r="F184" s="20">
        <v>0.02</v>
      </c>
    </row>
    <row r="185" spans="1:6" ht="15" customHeight="1" x14ac:dyDescent="0.2">
      <c r="A185" s="13" t="s">
        <v>183</v>
      </c>
      <c r="B185" s="15">
        <v>1</v>
      </c>
      <c r="C185" s="16">
        <v>5.2219699999999996E-4</v>
      </c>
      <c r="D185" s="16">
        <v>0</v>
      </c>
      <c r="E185" s="16">
        <v>0</v>
      </c>
      <c r="F185" s="17">
        <v>7.0000000000000007E-2</v>
      </c>
    </row>
    <row r="186" spans="1:6" ht="15" customHeight="1" x14ac:dyDescent="0.2">
      <c r="A186" s="14" t="s">
        <v>181</v>
      </c>
      <c r="B186" s="21">
        <v>1</v>
      </c>
      <c r="C186" s="22">
        <v>5.2219699999999996E-4</v>
      </c>
      <c r="D186" s="22">
        <v>0</v>
      </c>
      <c r="E186" s="22">
        <v>0</v>
      </c>
      <c r="F186" s="23">
        <v>7.0000000000000007E-2</v>
      </c>
    </row>
    <row r="187" spans="1:6" s="24" customFormat="1" ht="18" customHeight="1" x14ac:dyDescent="0.2">
      <c r="A187" s="27" t="s">
        <v>184</v>
      </c>
      <c r="B187" s="27"/>
      <c r="C187" s="27"/>
      <c r="D187" s="27"/>
      <c r="E187" s="27"/>
      <c r="F187" s="27"/>
    </row>
    <row r="188" spans="1:6" s="5" customFormat="1" ht="15" customHeight="1" x14ac:dyDescent="0.2">
      <c r="A188" s="25" t="s">
        <v>160</v>
      </c>
      <c r="B188" s="26"/>
      <c r="C188" s="26"/>
      <c r="D188" s="26"/>
      <c r="E188" s="26"/>
      <c r="F188" s="26"/>
    </row>
    <row r="189" spans="1:6" ht="15" customHeight="1" x14ac:dyDescent="0.2">
      <c r="A189" s="1" t="s">
        <v>161</v>
      </c>
    </row>
    <row r="190" spans="1:6" ht="11.25" customHeight="1" x14ac:dyDescent="0.2">
      <c r="A190" s="1" t="s">
        <v>180</v>
      </c>
    </row>
    <row r="191" spans="1:6" ht="15" customHeight="1" x14ac:dyDescent="0.2">
      <c r="A191" s="1" t="s">
        <v>162</v>
      </c>
    </row>
  </sheetData>
  <mergeCells count="6">
    <mergeCell ref="A187:F187"/>
    <mergeCell ref="A1:F1"/>
    <mergeCell ref="A2:A3"/>
    <mergeCell ref="B2:B3"/>
    <mergeCell ref="C2:E2"/>
    <mergeCell ref="F2:F3"/>
  </mergeCells>
  <printOptions horizontalCentered="1"/>
  <pageMargins left="0.74803149606299213" right="0.74803149606299213" top="0.98425196850393704" bottom="0.98425196850393704" header="0" footer="0"/>
  <pageSetup scale="77" orientation="portrait" r:id="rId1"/>
  <rowBreaks count="3" manualBreakCount="3">
    <brk id="47" max="5" man="1"/>
    <brk id="94" max="5" man="1"/>
    <brk id="14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19</vt:lpstr>
      <vt:lpstr>'Cuadro 19'!Área_de_impresión</vt:lpstr>
      <vt:lpstr>'Cuadro 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2025-07-04T14:35:12Z</cp:lastPrinted>
  <dcterms:created xsi:type="dcterms:W3CDTF">2025-06-11T21:10:24Z</dcterms:created>
  <dcterms:modified xsi:type="dcterms:W3CDTF">2025-07-09T18:22:48Z</dcterms:modified>
</cp:coreProperties>
</file>